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13) F1000 Research\Articles\1-0 Active papers\16275 - Endang Bachtiar\Author revisions\"/>
    </mc:Choice>
  </mc:AlternateContent>
  <bookViews>
    <workbookView xWindow="0" yWindow="0" windowWidth="15135" windowHeight="880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1" l="1"/>
  <c r="F30" i="1" s="1"/>
  <c r="M31" i="1"/>
  <c r="N31" i="1" s="1"/>
  <c r="E32" i="1"/>
  <c r="H30" i="1" s="1"/>
  <c r="M32" i="1"/>
  <c r="N32" i="1"/>
  <c r="E33" i="1"/>
  <c r="M33" i="1"/>
  <c r="N33" i="1" s="1"/>
  <c r="E34" i="1"/>
  <c r="M34" i="1"/>
  <c r="N34" i="1"/>
  <c r="E35" i="1"/>
  <c r="M35" i="1"/>
  <c r="N35" i="1" s="1"/>
  <c r="E36" i="1"/>
  <c r="M36" i="1"/>
  <c r="N36" i="1"/>
  <c r="E186" i="1" l="1"/>
  <c r="N186" i="1" s="1"/>
  <c r="E185" i="1"/>
  <c r="N185" i="1" s="1"/>
  <c r="E184" i="1"/>
  <c r="N184" i="1" s="1"/>
  <c r="E183" i="1"/>
  <c r="N183" i="1" s="1"/>
  <c r="E182" i="1"/>
  <c r="N182" i="1" s="1"/>
  <c r="E181" i="1"/>
  <c r="N181" i="1" s="1"/>
  <c r="E180" i="1"/>
  <c r="N180" i="1" s="1"/>
  <c r="E179" i="1"/>
  <c r="N179" i="1" s="1"/>
  <c r="E178" i="1"/>
  <c r="N178" i="1" s="1"/>
  <c r="E177" i="1"/>
  <c r="N177" i="1" s="1"/>
  <c r="E176" i="1"/>
  <c r="N176" i="1" s="1"/>
  <c r="E175" i="1"/>
  <c r="N175" i="1" s="1"/>
  <c r="E174" i="1"/>
  <c r="N174" i="1" s="1"/>
  <c r="E173" i="1"/>
  <c r="N173" i="1" s="1"/>
  <c r="E172" i="1"/>
  <c r="N172" i="1" s="1"/>
  <c r="F162" i="1"/>
  <c r="O162" i="1" s="1"/>
  <c r="F161" i="1"/>
  <c r="O161" i="1" s="1"/>
  <c r="F160" i="1"/>
  <c r="O160" i="1" s="1"/>
  <c r="F159" i="1"/>
  <c r="O159" i="1" s="1"/>
  <c r="F158" i="1"/>
  <c r="O158" i="1" s="1"/>
  <c r="F157" i="1"/>
  <c r="O157" i="1" s="1"/>
  <c r="F156" i="1"/>
  <c r="O156" i="1" s="1"/>
  <c r="F155" i="1"/>
  <c r="O155" i="1" s="1"/>
  <c r="F154" i="1"/>
  <c r="O154" i="1" s="1"/>
  <c r="F153" i="1"/>
  <c r="O153" i="1" s="1"/>
  <c r="F152" i="1"/>
  <c r="O152" i="1" s="1"/>
  <c r="F151" i="1"/>
  <c r="O151" i="1" s="1"/>
  <c r="F150" i="1"/>
  <c r="O150" i="1" s="1"/>
  <c r="F149" i="1"/>
  <c r="O149" i="1" s="1"/>
  <c r="N137" i="1"/>
  <c r="O137" i="1" s="1"/>
  <c r="F137" i="1"/>
  <c r="N136" i="1"/>
  <c r="F136" i="1"/>
  <c r="N135" i="1"/>
  <c r="O135" i="1" s="1"/>
  <c r="F135" i="1"/>
  <c r="N134" i="1"/>
  <c r="F134" i="1"/>
  <c r="N133" i="1"/>
  <c r="O133" i="1" s="1"/>
  <c r="F133" i="1"/>
  <c r="N132" i="1"/>
  <c r="F132" i="1"/>
  <c r="N131" i="1"/>
  <c r="O131" i="1" s="1"/>
  <c r="F131" i="1"/>
  <c r="N130" i="1"/>
  <c r="F130" i="1"/>
  <c r="N129" i="1"/>
  <c r="O129" i="1" s="1"/>
  <c r="F129" i="1"/>
  <c r="N128" i="1"/>
  <c r="F128" i="1"/>
  <c r="N127" i="1"/>
  <c r="O127" i="1" s="1"/>
  <c r="F127" i="1"/>
  <c r="N126" i="1"/>
  <c r="F126" i="1"/>
  <c r="N125" i="1"/>
  <c r="O125" i="1" s="1"/>
  <c r="F125" i="1"/>
  <c r="N124" i="1"/>
  <c r="F124" i="1"/>
  <c r="N123" i="1"/>
  <c r="F123" i="1"/>
  <c r="G123" i="1" s="1"/>
  <c r="M112" i="1"/>
  <c r="E112" i="1"/>
  <c r="N112" i="1" s="1"/>
  <c r="M111" i="1"/>
  <c r="E111" i="1"/>
  <c r="M110" i="1"/>
  <c r="E110" i="1"/>
  <c r="N110" i="1" s="1"/>
  <c r="M109" i="1"/>
  <c r="E109" i="1"/>
  <c r="M108" i="1"/>
  <c r="E108" i="1"/>
  <c r="N108" i="1" s="1"/>
  <c r="M107" i="1"/>
  <c r="E107" i="1"/>
  <c r="M106" i="1"/>
  <c r="E106" i="1"/>
  <c r="N106" i="1" s="1"/>
  <c r="M105" i="1"/>
  <c r="E105" i="1"/>
  <c r="M104" i="1"/>
  <c r="E104" i="1"/>
  <c r="N104" i="1" s="1"/>
  <c r="M103" i="1"/>
  <c r="E103" i="1"/>
  <c r="M102" i="1"/>
  <c r="E102" i="1"/>
  <c r="N102" i="1" s="1"/>
  <c r="M101" i="1"/>
  <c r="E101" i="1"/>
  <c r="M100" i="1"/>
  <c r="E100" i="1"/>
  <c r="N100" i="1" s="1"/>
  <c r="M99" i="1"/>
  <c r="E99" i="1"/>
  <c r="M98" i="1"/>
  <c r="E98" i="1"/>
  <c r="F98" i="1" s="1"/>
  <c r="M90" i="1"/>
  <c r="E90" i="1"/>
  <c r="M89" i="1"/>
  <c r="E89" i="1"/>
  <c r="N89" i="1" s="1"/>
  <c r="M88" i="1"/>
  <c r="E88" i="1"/>
  <c r="M87" i="1"/>
  <c r="E87" i="1"/>
  <c r="N87" i="1" s="1"/>
  <c r="M86" i="1"/>
  <c r="E86" i="1"/>
  <c r="M85" i="1"/>
  <c r="E85" i="1"/>
  <c r="N85" i="1" s="1"/>
  <c r="M84" i="1"/>
  <c r="E84" i="1"/>
  <c r="M83" i="1"/>
  <c r="E83" i="1"/>
  <c r="N83" i="1" s="1"/>
  <c r="M82" i="1"/>
  <c r="E82" i="1"/>
  <c r="M81" i="1"/>
  <c r="E81" i="1"/>
  <c r="N81" i="1" s="1"/>
  <c r="M80" i="1"/>
  <c r="E80" i="1"/>
  <c r="M79" i="1"/>
  <c r="E79" i="1"/>
  <c r="N79" i="1" s="1"/>
  <c r="M78" i="1"/>
  <c r="E78" i="1"/>
  <c r="M77" i="1"/>
  <c r="E77" i="1"/>
  <c r="H76" i="1" s="1"/>
  <c r="M76" i="1"/>
  <c r="F76" i="1"/>
  <c r="E76" i="1"/>
  <c r="M69" i="1"/>
  <c r="E69" i="1"/>
  <c r="N69" i="1" s="1"/>
  <c r="M68" i="1"/>
  <c r="N68" i="1" s="1"/>
  <c r="E68" i="1"/>
  <c r="M67" i="1"/>
  <c r="E67" i="1"/>
  <c r="N67" i="1" s="1"/>
  <c r="M66" i="1"/>
  <c r="N66" i="1" s="1"/>
  <c r="E66" i="1"/>
  <c r="M65" i="1"/>
  <c r="E65" i="1"/>
  <c r="N65" i="1" s="1"/>
  <c r="M64" i="1"/>
  <c r="N64" i="1" s="1"/>
  <c r="E64" i="1"/>
  <c r="M63" i="1"/>
  <c r="E63" i="1"/>
  <c r="N63" i="1" s="1"/>
  <c r="M62" i="1"/>
  <c r="N62" i="1" s="1"/>
  <c r="E62" i="1"/>
  <c r="M61" i="1"/>
  <c r="E61" i="1"/>
  <c r="N61" i="1" s="1"/>
  <c r="M60" i="1"/>
  <c r="N60" i="1" s="1"/>
  <c r="E60" i="1"/>
  <c r="M59" i="1"/>
  <c r="E59" i="1"/>
  <c r="N59" i="1" s="1"/>
  <c r="M58" i="1"/>
  <c r="N58" i="1" s="1"/>
  <c r="E58" i="1"/>
  <c r="M57" i="1"/>
  <c r="E57" i="1"/>
  <c r="N57" i="1" s="1"/>
  <c r="M56" i="1"/>
  <c r="N56" i="1" s="1"/>
  <c r="E56" i="1"/>
  <c r="M55" i="1"/>
  <c r="E55" i="1"/>
  <c r="F55" i="1" s="1"/>
  <c r="M45" i="1"/>
  <c r="N45" i="1" s="1"/>
  <c r="E45" i="1"/>
  <c r="M44" i="1"/>
  <c r="E44" i="1"/>
  <c r="N44" i="1" s="1"/>
  <c r="M43" i="1"/>
  <c r="N43" i="1" s="1"/>
  <c r="E43" i="1"/>
  <c r="M42" i="1"/>
  <c r="E42" i="1"/>
  <c r="N42" i="1" s="1"/>
  <c r="M41" i="1"/>
  <c r="N41" i="1" s="1"/>
  <c r="E41" i="1"/>
  <c r="M40" i="1"/>
  <c r="E40" i="1"/>
  <c r="N40" i="1" s="1"/>
  <c r="M39" i="1"/>
  <c r="N39" i="1" s="1"/>
  <c r="E39" i="1"/>
  <c r="M38" i="1"/>
  <c r="E38" i="1"/>
  <c r="N38" i="1" s="1"/>
  <c r="M37" i="1"/>
  <c r="N37" i="1" s="1"/>
  <c r="E37" i="1"/>
  <c r="M23" i="1"/>
  <c r="N23" i="1" s="1"/>
  <c r="E23" i="1"/>
  <c r="M22" i="1"/>
  <c r="E22" i="1"/>
  <c r="N22" i="1" s="1"/>
  <c r="M21" i="1"/>
  <c r="N21" i="1" s="1"/>
  <c r="E21" i="1"/>
  <c r="M20" i="1"/>
  <c r="E20" i="1"/>
  <c r="N20" i="1" s="1"/>
  <c r="M19" i="1"/>
  <c r="N19" i="1" s="1"/>
  <c r="E19" i="1"/>
  <c r="M18" i="1"/>
  <c r="E18" i="1"/>
  <c r="N18" i="1" s="1"/>
  <c r="M17" i="1"/>
  <c r="E17" i="1"/>
  <c r="N17" i="1" s="1"/>
  <c r="M16" i="1"/>
  <c r="E16" i="1"/>
  <c r="N16" i="1" s="1"/>
  <c r="M15" i="1"/>
  <c r="E15" i="1"/>
  <c r="N15" i="1" s="1"/>
  <c r="M14" i="1"/>
  <c r="E14" i="1"/>
  <c r="N14" i="1" s="1"/>
  <c r="M13" i="1"/>
  <c r="E13" i="1"/>
  <c r="N13" i="1" s="1"/>
  <c r="M12" i="1"/>
  <c r="E12" i="1"/>
  <c r="N12" i="1" s="1"/>
  <c r="M11" i="1"/>
  <c r="E11" i="1"/>
  <c r="N11" i="1" s="1"/>
  <c r="M10" i="1"/>
  <c r="E10" i="1"/>
  <c r="N10" i="1" s="1"/>
  <c r="M9" i="1"/>
  <c r="O9" i="1" s="1"/>
  <c r="E9" i="1"/>
  <c r="F9" i="1" s="1"/>
  <c r="O123" i="1" l="1"/>
  <c r="I123" i="1"/>
  <c r="O126" i="1"/>
  <c r="O128" i="1"/>
  <c r="O130" i="1"/>
  <c r="O132" i="1"/>
  <c r="O134" i="1"/>
  <c r="O136" i="1"/>
  <c r="N99" i="1"/>
  <c r="N101" i="1"/>
  <c r="N103" i="1"/>
  <c r="N105" i="1"/>
  <c r="N107" i="1"/>
  <c r="N109" i="1"/>
  <c r="N111" i="1"/>
  <c r="N76" i="1"/>
  <c r="N78" i="1"/>
  <c r="N80" i="1"/>
  <c r="N82" i="1"/>
  <c r="N84" i="1"/>
  <c r="N86" i="1"/>
  <c r="N88" i="1"/>
  <c r="N90" i="1"/>
  <c r="S147" i="1"/>
  <c r="Q149" i="1"/>
  <c r="R170" i="1"/>
  <c r="P172" i="1"/>
  <c r="H9" i="1"/>
  <c r="N9" i="1"/>
  <c r="H55" i="1"/>
  <c r="N55" i="1"/>
  <c r="N77" i="1"/>
  <c r="R76" i="1" s="1"/>
  <c r="H98" i="1"/>
  <c r="N98" i="1"/>
  <c r="O124" i="1"/>
  <c r="I149" i="1"/>
  <c r="H172" i="1"/>
  <c r="O31" i="1"/>
  <c r="G149" i="1"/>
  <c r="F172" i="1"/>
  <c r="S121" i="1" l="1"/>
  <c r="Q123" i="1"/>
  <c r="P98" i="1"/>
  <c r="R98" i="1"/>
  <c r="R9" i="1"/>
  <c r="Q9" i="1"/>
  <c r="P76" i="1"/>
  <c r="P55" i="1"/>
  <c r="R55" i="1"/>
  <c r="R31" i="1"/>
  <c r="P31" i="1"/>
</calcChain>
</file>

<file path=xl/sharedStrings.xml><?xml version="1.0" encoding="utf-8"?>
<sst xmlns="http://schemas.openxmlformats.org/spreadsheetml/2006/main" count="241" uniqueCount="88">
  <si>
    <t>C.alb</t>
  </si>
  <si>
    <t xml:space="preserve"> Saliva </t>
  </si>
  <si>
    <t>y= 3.3233X + 33.45</t>
  </si>
  <si>
    <t>Total bact</t>
  </si>
  <si>
    <t>y = -3.0163x + 36.398</t>
  </si>
  <si>
    <t>ECC</t>
  </si>
  <si>
    <t>Sample</t>
  </si>
  <si>
    <t xml:space="preserve">Cт Mean </t>
  </si>
  <si>
    <t>Number</t>
  </si>
  <si>
    <t>Mean</t>
  </si>
  <si>
    <t>SD</t>
  </si>
  <si>
    <t>Ct Mean</t>
  </si>
  <si>
    <t>Ratio</t>
  </si>
  <si>
    <t>Mean number</t>
  </si>
  <si>
    <t>Mean ratio</t>
  </si>
  <si>
    <t>Saliva 7</t>
  </si>
  <si>
    <t>Saliva 2</t>
  </si>
  <si>
    <t>Saliva 15</t>
  </si>
  <si>
    <t>Saliva 1</t>
  </si>
  <si>
    <t>Saliva 14</t>
  </si>
  <si>
    <t>Saliva 12</t>
  </si>
  <si>
    <t>Saliva 11</t>
  </si>
  <si>
    <t>Saliva 13</t>
  </si>
  <si>
    <t>Saliva 3</t>
  </si>
  <si>
    <t>Saliva 9</t>
  </si>
  <si>
    <t>Saliva 5</t>
  </si>
  <si>
    <t>Saliva 4</t>
  </si>
  <si>
    <t>Saliva 10</t>
  </si>
  <si>
    <t>Saliva 6</t>
  </si>
  <si>
    <t>Saliva 8</t>
  </si>
  <si>
    <t>Calb</t>
  </si>
  <si>
    <t>Saliva</t>
  </si>
  <si>
    <t xml:space="preserve"> </t>
  </si>
  <si>
    <t>FC</t>
  </si>
  <si>
    <t>mean</t>
  </si>
  <si>
    <t>Cт Mean 18s rRNA</t>
  </si>
  <si>
    <t>Ct TB</t>
  </si>
  <si>
    <t>mean number</t>
  </si>
  <si>
    <t>S mt</t>
  </si>
  <si>
    <t xml:space="preserve">Sample </t>
  </si>
  <si>
    <t>Cт Mean 16s S mutans</t>
  </si>
  <si>
    <t>CT-TB</t>
  </si>
  <si>
    <t>S. mutans</t>
  </si>
  <si>
    <t>Cт Mean</t>
  </si>
  <si>
    <t>C.albicans-Dental plaque</t>
  </si>
  <si>
    <t>Plak 3</t>
  </si>
  <si>
    <t>Plak 4</t>
  </si>
  <si>
    <t>Plak 5</t>
  </si>
  <si>
    <t>Plak 6</t>
  </si>
  <si>
    <t>Plak 7</t>
  </si>
  <si>
    <t>Plak 9</t>
  </si>
  <si>
    <t>Plak 10</t>
  </si>
  <si>
    <t>Plak 11</t>
  </si>
  <si>
    <t>Plak 12</t>
  </si>
  <si>
    <t>Plak 13</t>
  </si>
  <si>
    <t>Plak 14</t>
  </si>
  <si>
    <t>Plak 15</t>
  </si>
  <si>
    <t>Plak 16</t>
  </si>
  <si>
    <t>Plak 1</t>
  </si>
  <si>
    <t>Plak 2</t>
  </si>
  <si>
    <t>C. albicans-Dental plaque</t>
  </si>
  <si>
    <t>Plak 8</t>
  </si>
  <si>
    <t>S. mutans-Dental plaque</t>
  </si>
  <si>
    <t xml:space="preserve"> Mean ratio</t>
  </si>
  <si>
    <t>Cт Mean 16s S. mutans</t>
  </si>
  <si>
    <t>Sm-DP</t>
  </si>
  <si>
    <t>Correlation load</t>
  </si>
  <si>
    <t>ECC Saliva</t>
  </si>
  <si>
    <t>C.albicans</t>
  </si>
  <si>
    <t>Correlation load-ECC Dental plaque</t>
  </si>
  <si>
    <t xml:space="preserve">gtfB expression </t>
  </si>
  <si>
    <t>Cт Mean gtfB</t>
  </si>
  <si>
    <t>Cт Mean 16s RNA S mutan</t>
  </si>
  <si>
    <t>Δ gtfB ECC</t>
  </si>
  <si>
    <t>Gene Expression</t>
  </si>
  <si>
    <t xml:space="preserve">gtfB  expression </t>
  </si>
  <si>
    <t>Correlation</t>
  </si>
  <si>
    <t>gtfB expression in dental aque</t>
  </si>
  <si>
    <t>C.alb amount</t>
  </si>
  <si>
    <t>Data Figure 2A</t>
  </si>
  <si>
    <t>Data Figure 2B</t>
  </si>
  <si>
    <t>Data Figure 3A</t>
  </si>
  <si>
    <t>Data Figue 3B</t>
  </si>
  <si>
    <t>Data Figure 4A</t>
  </si>
  <si>
    <t>Data Figure 4B</t>
  </si>
  <si>
    <t>Data Figure 4C</t>
  </si>
  <si>
    <t>gtfB expression in saliva</t>
  </si>
  <si>
    <t>Sample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</si>
</sst>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E+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 applyBorder="1"/>
    <xf numFmtId="11" fontId="1" fillId="0" borderId="0" xfId="0" applyNumberFormat="1" applyFont="1" applyFill="1" applyBorder="1"/>
    <xf numFmtId="0" fontId="1" fillId="0" borderId="0" xfId="0" applyNumberFormat="1" applyFont="1" applyFill="1" applyBorder="1"/>
    <xf numFmtId="164" fontId="1" fillId="0" borderId="0" xfId="0" applyNumberFormat="1" applyFont="1" applyFill="1" applyBorder="1"/>
    <xf numFmtId="3" fontId="1" fillId="0" borderId="0" xfId="0" applyNumberFormat="1" applyFont="1" applyFill="1" applyBorder="1"/>
    <xf numFmtId="0" fontId="2" fillId="0" borderId="0" xfId="0" applyFont="1" applyFill="1" applyBorder="1"/>
    <xf numFmtId="11" fontId="2" fillId="0" borderId="0" xfId="0" applyNumberFormat="1" applyFont="1" applyFill="1" applyBorder="1"/>
    <xf numFmtId="9" fontId="1" fillId="0" borderId="0" xfId="0" applyNumberFormat="1" applyFont="1" applyFill="1" applyBorder="1"/>
    <xf numFmtId="0" fontId="1" fillId="0" borderId="0" xfId="0" applyNumberFormat="1" applyFont="1" applyFill="1" applyBorder="1" applyAlignment="1">
      <alignment horizontal="center"/>
    </xf>
    <xf numFmtId="165" fontId="1" fillId="0" borderId="0" xfId="0" applyNumberFormat="1" applyFont="1" applyFill="1" applyBorder="1"/>
    <xf numFmtId="0" fontId="3" fillId="0" borderId="0" xfId="0" applyFont="1" applyFill="1" applyBorder="1"/>
    <xf numFmtId="0" fontId="0" fillId="0" borderId="0" xfId="0" applyFill="1"/>
    <xf numFmtId="0" fontId="0" fillId="2" borderId="0" xfId="0" applyFill="1"/>
    <xf numFmtId="0" fontId="0" fillId="2" borderId="1" xfId="0" applyFill="1" applyBorder="1"/>
    <xf numFmtId="0" fontId="0" fillId="2" borderId="2" xfId="0" applyFill="1" applyBorder="1"/>
    <xf numFmtId="0" fontId="0" fillId="0" borderId="2" xfId="0" applyFill="1" applyBorder="1"/>
    <xf numFmtId="0" fontId="0" fillId="0" borderId="3" xfId="0" applyFill="1" applyBorder="1"/>
    <xf numFmtId="0" fontId="1" fillId="0" borderId="4" xfId="0" applyFont="1" applyFill="1" applyBorder="1"/>
    <xf numFmtId="0" fontId="1" fillId="0" borderId="5" xfId="0" applyFont="1" applyFill="1" applyBorder="1"/>
    <xf numFmtId="11" fontId="1" fillId="0" borderId="5" xfId="0" applyNumberFormat="1" applyFont="1" applyFill="1" applyBorder="1"/>
    <xf numFmtId="0" fontId="1" fillId="0" borderId="6" xfId="0" applyFont="1" applyFill="1" applyBorder="1"/>
    <xf numFmtId="0" fontId="1" fillId="0" borderId="7" xfId="0" applyFont="1" applyFill="1" applyBorder="1"/>
    <xf numFmtId="11" fontId="1" fillId="0" borderId="7" xfId="0" applyNumberFormat="1" applyFont="1" applyFill="1" applyBorder="1"/>
    <xf numFmtId="11" fontId="1" fillId="0" borderId="8" xfId="0" applyNumberFormat="1" applyFont="1" applyFill="1" applyBorder="1"/>
    <xf numFmtId="0" fontId="0" fillId="0" borderId="1" xfId="0" applyFill="1" applyBorder="1"/>
    <xf numFmtId="0" fontId="1" fillId="0" borderId="5" xfId="0" applyNumberFormat="1" applyFont="1" applyFill="1" applyBorder="1"/>
    <xf numFmtId="0" fontId="1" fillId="0" borderId="8" xfId="0" applyFont="1" applyFill="1" applyBorder="1"/>
    <xf numFmtId="0" fontId="1" fillId="0" borderId="2" xfId="0" applyFont="1" applyFill="1" applyBorder="1"/>
    <xf numFmtId="0" fontId="1" fillId="0" borderId="3" xfId="0" applyFont="1" applyFill="1" applyBorder="1"/>
    <xf numFmtId="0" fontId="2" fillId="0" borderId="7" xfId="0" applyFont="1" applyFill="1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2" xfId="0" applyBorder="1"/>
    <xf numFmtId="0" fontId="0" fillId="0" borderId="3" xfId="0" applyBorder="1"/>
    <xf numFmtId="0" fontId="0" fillId="0" borderId="7" xfId="0" applyBorder="1"/>
    <xf numFmtId="0" fontId="1" fillId="0" borderId="1" xfId="0" applyFont="1" applyFill="1" applyBorder="1"/>
    <xf numFmtId="0" fontId="0" fillId="2" borderId="4" xfId="0" applyFill="1" applyBorder="1"/>
    <xf numFmtId="0" fontId="0" fillId="2" borderId="0" xfId="0" applyFill="1" applyBorder="1"/>
    <xf numFmtId="0" fontId="0" fillId="0" borderId="0" xfId="0" applyFill="1" applyBorder="1"/>
    <xf numFmtId="0" fontId="0" fillId="0" borderId="5" xfId="0" applyFill="1" applyBorder="1"/>
    <xf numFmtId="0" fontId="0" fillId="0" borderId="1" xfId="0" applyBorder="1"/>
    <xf numFmtId="0" fontId="0" fillId="0" borderId="4" xfId="0" applyFill="1" applyBorder="1"/>
    <xf numFmtId="0" fontId="0" fillId="0" borderId="6" xfId="0" applyBorder="1"/>
    <xf numFmtId="0" fontId="0" fillId="0" borderId="8" xfId="0" applyBorder="1"/>
    <xf numFmtId="11" fontId="1" fillId="0" borderId="2" xfId="0" applyNumberFormat="1" applyFont="1" applyFill="1" applyBorder="1"/>
    <xf numFmtId="0" fontId="3" fillId="0" borderId="5" xfId="0" applyFont="1" applyFill="1" applyBorder="1"/>
    <xf numFmtId="0" fontId="3" fillId="0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23"/>
  <sheetViews>
    <sheetView tabSelected="1" topLeftCell="A217" workbookViewId="0">
      <selection activeCell="C244" sqref="C244"/>
    </sheetView>
  </sheetViews>
  <sheetFormatPr defaultRowHeight="15" x14ac:dyDescent="0.25"/>
  <sheetData>
    <row r="1" spans="1:26" ht="15.75" thickBo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</row>
    <row r="2" spans="1:26" x14ac:dyDescent="0.25">
      <c r="A2" s="12"/>
      <c r="B2" s="14" t="s">
        <v>79</v>
      </c>
      <c r="C2" s="15"/>
      <c r="D2" s="16"/>
      <c r="E2" s="16"/>
      <c r="F2" s="16"/>
      <c r="G2" s="16"/>
      <c r="H2" s="16"/>
      <c r="I2" s="17"/>
      <c r="J2" s="12"/>
      <c r="K2" s="25"/>
      <c r="L2" s="15" t="s">
        <v>80</v>
      </c>
      <c r="M2" s="15"/>
      <c r="N2" s="16"/>
      <c r="O2" s="16"/>
      <c r="P2" s="16"/>
      <c r="Q2" s="16"/>
      <c r="R2" s="17"/>
      <c r="S2" s="12"/>
      <c r="T2" s="12"/>
      <c r="U2" s="12"/>
      <c r="V2" s="12"/>
      <c r="W2" s="12"/>
    </row>
    <row r="3" spans="1:26" x14ac:dyDescent="0.25">
      <c r="A3" s="1"/>
      <c r="B3" s="18"/>
      <c r="C3" s="1"/>
      <c r="D3" s="1"/>
      <c r="E3" s="1"/>
      <c r="F3" s="1"/>
      <c r="G3" s="1"/>
      <c r="H3" s="1"/>
      <c r="I3" s="19"/>
      <c r="J3" s="1"/>
      <c r="K3" s="18"/>
      <c r="L3" s="1"/>
      <c r="M3" s="1"/>
      <c r="N3" s="1"/>
      <c r="O3" s="1"/>
      <c r="P3" s="1"/>
      <c r="Q3" s="1"/>
      <c r="R3" s="19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8"/>
      <c r="C4" s="1"/>
      <c r="D4" s="1"/>
      <c r="E4" s="1"/>
      <c r="F4" s="1"/>
      <c r="G4" s="1"/>
      <c r="H4" s="1"/>
      <c r="I4" s="20"/>
      <c r="J4" s="1"/>
      <c r="K4" s="18"/>
      <c r="L4" s="1"/>
      <c r="M4" s="1"/>
      <c r="N4" s="1"/>
      <c r="O4" s="1"/>
      <c r="P4" s="1"/>
      <c r="Q4" s="1"/>
      <c r="R4" s="19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8" t="s">
        <v>0</v>
      </c>
      <c r="C5" s="1" t="s">
        <v>1</v>
      </c>
      <c r="D5" s="1"/>
      <c r="E5" s="1" t="s">
        <v>2</v>
      </c>
      <c r="F5" s="1"/>
      <c r="G5" s="1"/>
      <c r="H5" s="1"/>
      <c r="I5" s="19"/>
      <c r="J5" s="1"/>
      <c r="K5" s="18"/>
      <c r="L5" s="1" t="s">
        <v>3</v>
      </c>
      <c r="M5" s="1"/>
      <c r="N5" s="1" t="s">
        <v>4</v>
      </c>
      <c r="O5" s="1"/>
      <c r="P5" s="1"/>
      <c r="Q5" s="1"/>
      <c r="R5" s="19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8" t="s">
        <v>5</v>
      </c>
      <c r="C6" s="1"/>
      <c r="D6" s="1"/>
      <c r="E6" s="1"/>
      <c r="F6" s="1"/>
      <c r="G6" s="1"/>
      <c r="H6" s="1"/>
      <c r="I6" s="19"/>
      <c r="J6" s="1"/>
      <c r="K6" s="18"/>
      <c r="L6" s="1"/>
      <c r="M6" s="1"/>
      <c r="N6" s="1"/>
      <c r="O6" s="1"/>
      <c r="P6" s="1"/>
      <c r="Q6" s="1"/>
      <c r="R6" s="19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8" t="s">
        <v>6</v>
      </c>
      <c r="C7" s="1" t="s">
        <v>7</v>
      </c>
      <c r="D7" s="1"/>
      <c r="E7" s="1" t="s">
        <v>8</v>
      </c>
      <c r="F7" s="1" t="s">
        <v>9</v>
      </c>
      <c r="G7" s="1"/>
      <c r="H7" s="1" t="s">
        <v>10</v>
      </c>
      <c r="I7" s="19"/>
      <c r="J7" s="1"/>
      <c r="K7" s="18" t="s">
        <v>6</v>
      </c>
      <c r="L7" s="1" t="s">
        <v>11</v>
      </c>
      <c r="M7" s="1" t="s">
        <v>8</v>
      </c>
      <c r="N7" s="1" t="s">
        <v>12</v>
      </c>
      <c r="O7" s="1" t="s">
        <v>13</v>
      </c>
      <c r="P7" s="1"/>
      <c r="Q7" s="1" t="s">
        <v>14</v>
      </c>
      <c r="R7" s="19" t="s">
        <v>10</v>
      </c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8"/>
      <c r="C8" s="1"/>
      <c r="D8" s="1"/>
      <c r="E8" s="1"/>
      <c r="F8" s="1"/>
      <c r="G8" s="1"/>
      <c r="H8" s="1"/>
      <c r="I8" s="19"/>
      <c r="J8" s="1"/>
      <c r="K8" s="18"/>
      <c r="L8" s="1"/>
      <c r="M8" s="1"/>
      <c r="N8" s="1"/>
      <c r="O8" s="1"/>
      <c r="P8" s="1"/>
      <c r="Q8" s="1"/>
      <c r="R8" s="19"/>
      <c r="S8" s="1"/>
      <c r="T8" s="1"/>
      <c r="U8" s="1"/>
      <c r="V8" s="1"/>
      <c r="W8" s="1"/>
      <c r="X8" s="1"/>
      <c r="Y8" s="1"/>
      <c r="Z8" s="1"/>
    </row>
    <row r="9" spans="1:26" x14ac:dyDescent="0.25">
      <c r="A9" s="1"/>
      <c r="B9" s="18" t="s">
        <v>15</v>
      </c>
      <c r="C9" s="1">
        <v>32.106328964233299</v>
      </c>
      <c r="D9" s="1"/>
      <c r="E9" s="2">
        <f>10^(C9-33.45)/3.3233</f>
        <v>1.3638274165755858E-2</v>
      </c>
      <c r="F9" s="2">
        <f>AVERAGE(E9:E23)</f>
        <v>2.5555951584424523</v>
      </c>
      <c r="G9" s="1"/>
      <c r="H9" s="2">
        <f>STDEV(E9:E23)</f>
        <v>7.9712128848940402</v>
      </c>
      <c r="I9" s="20"/>
      <c r="J9" s="1"/>
      <c r="K9" s="18"/>
      <c r="L9" s="1">
        <v>34.511295411682099</v>
      </c>
      <c r="M9" s="2">
        <f>10^(L9-36.4)/3.02</f>
        <v>4.278469779303338E-3</v>
      </c>
      <c r="N9" s="2">
        <f>(E9/M9)*100+AVERAGE(L9:M9)</f>
        <v>336.02302005584158</v>
      </c>
      <c r="O9" s="2">
        <f>AVERAGE(M9:M23)</f>
        <v>28090.249400750828</v>
      </c>
      <c r="P9" s="1"/>
      <c r="Q9" s="2">
        <f>AVERAGE(N9:N23)</f>
        <v>35.471022519313529</v>
      </c>
      <c r="R9" s="20">
        <f>STDEV(N9:N23)</f>
        <v>86.208481857354769</v>
      </c>
      <c r="S9" s="2"/>
      <c r="T9" s="1"/>
      <c r="U9" s="1"/>
      <c r="V9" s="2"/>
      <c r="W9" s="1"/>
      <c r="X9" s="1"/>
      <c r="Y9" s="1"/>
      <c r="Z9" s="1"/>
    </row>
    <row r="10" spans="1:26" x14ac:dyDescent="0.25">
      <c r="A10" s="1"/>
      <c r="B10" s="18" t="s">
        <v>16</v>
      </c>
      <c r="C10" s="1">
        <v>34.126684417724597</v>
      </c>
      <c r="D10" s="1"/>
      <c r="E10" s="2">
        <f t="shared" ref="E10:E23" si="0">10^(C10-33.45)/3.3233</f>
        <v>1.4292719485704946</v>
      </c>
      <c r="F10" s="2">
        <v>2.3757143741230631</v>
      </c>
      <c r="G10" s="2"/>
      <c r="H10" s="1"/>
      <c r="I10" s="20"/>
      <c r="J10" s="3"/>
      <c r="K10" s="18"/>
      <c r="L10" s="1">
        <v>41.113499450683499</v>
      </c>
      <c r="M10" s="2">
        <f t="shared" ref="M10:M23" si="1">10^(L10-36.4)/3.02</f>
        <v>17119.556424782182</v>
      </c>
      <c r="N10" s="2">
        <f t="shared" ref="N10:N23" si="2">(E10/M10)*100</f>
        <v>8.3487674160849616E-3</v>
      </c>
      <c r="O10" s="2"/>
      <c r="P10" s="1"/>
      <c r="Q10" s="3"/>
      <c r="R10" s="20"/>
      <c r="S10" s="1"/>
      <c r="T10" s="1"/>
      <c r="U10" s="1"/>
      <c r="V10" s="2"/>
      <c r="W10" s="1"/>
      <c r="X10" s="1"/>
      <c r="Y10" s="1"/>
      <c r="Z10" s="1"/>
    </row>
    <row r="11" spans="1:26" x14ac:dyDescent="0.25">
      <c r="A11" s="1"/>
      <c r="B11" s="18" t="s">
        <v>17</v>
      </c>
      <c r="C11" s="1">
        <v>30.269727020263598</v>
      </c>
      <c r="D11" s="1"/>
      <c r="E11" s="2">
        <f t="shared" si="0"/>
        <v>1.9868151946420928E-4</v>
      </c>
      <c r="F11" s="2"/>
      <c r="G11" s="3"/>
      <c r="H11" s="1"/>
      <c r="I11" s="20"/>
      <c r="J11" s="1"/>
      <c r="K11" s="18"/>
      <c r="L11" s="1">
        <v>34.236598968505803</v>
      </c>
      <c r="M11" s="2">
        <f t="shared" si="1"/>
        <v>2.2729612171285205E-3</v>
      </c>
      <c r="N11" s="2">
        <f t="shared" si="2"/>
        <v>8.7410870879357905</v>
      </c>
      <c r="O11" s="2">
        <v>28090.249400750828</v>
      </c>
      <c r="P11" s="1"/>
      <c r="Q11" s="2"/>
      <c r="R11" s="26"/>
      <c r="S11" s="1"/>
      <c r="T11" s="1"/>
      <c r="U11" s="1"/>
      <c r="V11" s="2"/>
      <c r="W11" s="1"/>
      <c r="X11" s="1"/>
      <c r="Y11" s="1"/>
      <c r="Z11" s="1"/>
    </row>
    <row r="12" spans="1:26" x14ac:dyDescent="0.25">
      <c r="A12" s="1"/>
      <c r="B12" s="18" t="s">
        <v>18</v>
      </c>
      <c r="C12" s="1">
        <v>35.464713973998997</v>
      </c>
      <c r="D12" s="1"/>
      <c r="E12" s="2">
        <f>10^(C20-33.45)/3.3233</f>
        <v>1.4258139285622797</v>
      </c>
      <c r="F12" s="2"/>
      <c r="G12" s="1"/>
      <c r="H12" s="1"/>
      <c r="I12" s="20"/>
      <c r="J12" s="1"/>
      <c r="K12" s="18"/>
      <c r="L12" s="1">
        <v>42.486537933349602</v>
      </c>
      <c r="M12" s="2">
        <f t="shared" si="1"/>
        <v>404139.21205681795</v>
      </c>
      <c r="N12" s="2">
        <f t="shared" si="2"/>
        <v>3.5280266948257039E-4</v>
      </c>
      <c r="O12" s="2"/>
      <c r="P12" s="2"/>
      <c r="Q12" s="2"/>
      <c r="R12" s="20"/>
      <c r="S12" s="1"/>
      <c r="T12" s="2"/>
      <c r="U12" s="4"/>
      <c r="V12" s="2"/>
      <c r="W12" s="1"/>
      <c r="X12" s="1"/>
      <c r="Y12" s="1"/>
      <c r="Z12" s="1"/>
    </row>
    <row r="13" spans="1:26" x14ac:dyDescent="0.25">
      <c r="A13" s="1"/>
      <c r="B13" s="18" t="s">
        <v>19</v>
      </c>
      <c r="C13" s="1">
        <v>30.187576293945298</v>
      </c>
      <c r="D13" s="1"/>
      <c r="E13" s="2">
        <f t="shared" si="0"/>
        <v>1.6443972673014826E-4</v>
      </c>
      <c r="F13" s="2"/>
      <c r="G13" s="2"/>
      <c r="H13" s="1"/>
      <c r="I13" s="20"/>
      <c r="J13" s="1"/>
      <c r="K13" s="18"/>
      <c r="L13" s="1">
        <v>34.755444526672299</v>
      </c>
      <c r="M13" s="2">
        <f t="shared" si="1"/>
        <v>7.5065016382112968E-3</v>
      </c>
      <c r="N13" s="2">
        <f t="shared" si="2"/>
        <v>2.1906306646638147</v>
      </c>
      <c r="O13" s="2"/>
      <c r="P13" s="1"/>
      <c r="Q13" s="1"/>
      <c r="R13" s="19"/>
      <c r="S13" s="1"/>
      <c r="T13" s="2"/>
      <c r="U13" s="1"/>
      <c r="V13" s="1"/>
      <c r="W13" s="1"/>
      <c r="X13" s="1"/>
      <c r="Y13" s="1"/>
      <c r="Z13" s="1"/>
    </row>
    <row r="14" spans="1:26" x14ac:dyDescent="0.25">
      <c r="A14" s="1"/>
      <c r="B14" s="18" t="s">
        <v>20</v>
      </c>
      <c r="C14" s="1">
        <v>30.139328002929599</v>
      </c>
      <c r="D14" s="1"/>
      <c r="E14" s="2">
        <f t="shared" si="0"/>
        <v>1.4714938636703064E-4</v>
      </c>
      <c r="F14" s="2"/>
      <c r="G14" s="2"/>
      <c r="H14" s="1"/>
      <c r="I14" s="20"/>
      <c r="J14" s="2"/>
      <c r="K14" s="18"/>
      <c r="L14" s="1">
        <v>34.514631497192298</v>
      </c>
      <c r="M14" s="2">
        <f t="shared" si="1"/>
        <v>4.3114619159109156E-3</v>
      </c>
      <c r="N14" s="2">
        <f t="shared" si="2"/>
        <v>3.4129812401680755</v>
      </c>
      <c r="O14" s="2"/>
      <c r="P14" s="1"/>
      <c r="Q14" s="1"/>
      <c r="R14" s="19"/>
      <c r="S14" s="1"/>
      <c r="T14" s="2"/>
      <c r="U14" s="1"/>
      <c r="V14" s="1"/>
      <c r="W14" s="1"/>
      <c r="X14" s="1"/>
      <c r="Y14" s="1"/>
      <c r="Z14" s="1"/>
    </row>
    <row r="15" spans="1:26" x14ac:dyDescent="0.25">
      <c r="A15" s="1"/>
      <c r="B15" s="18" t="s">
        <v>21</v>
      </c>
      <c r="C15" s="1">
        <v>30.123019714355401</v>
      </c>
      <c r="D15" s="1"/>
      <c r="E15" s="2">
        <f t="shared" si="0"/>
        <v>1.4172620781089577E-4</v>
      </c>
      <c r="F15" s="2"/>
      <c r="G15" s="2"/>
      <c r="H15" s="1"/>
      <c r="I15" s="20"/>
      <c r="J15" s="1"/>
      <c r="K15" s="18"/>
      <c r="L15" s="1">
        <v>34.231056594848603</v>
      </c>
      <c r="M15" s="2">
        <f t="shared" si="1"/>
        <v>2.2441384763188803E-3</v>
      </c>
      <c r="N15" s="2">
        <f t="shared" si="2"/>
        <v>6.3153949413751427</v>
      </c>
      <c r="O15" s="2"/>
      <c r="P15" s="1"/>
      <c r="Q15" s="1"/>
      <c r="R15" s="19"/>
      <c r="S15" s="1"/>
      <c r="T15" s="2"/>
      <c r="U15" s="1"/>
      <c r="V15" s="1"/>
      <c r="W15" s="1"/>
      <c r="X15" s="1"/>
      <c r="Y15" s="1"/>
      <c r="Z15" s="1"/>
    </row>
    <row r="16" spans="1:26" x14ac:dyDescent="0.25">
      <c r="A16" s="1"/>
      <c r="B16" s="18" t="s">
        <v>22</v>
      </c>
      <c r="C16" s="1">
        <v>30.143009185791001</v>
      </c>
      <c r="D16" s="1"/>
      <c r="E16" s="2">
        <f t="shared" si="0"/>
        <v>1.4840196046599541E-4</v>
      </c>
      <c r="F16" s="2"/>
      <c r="G16" s="2"/>
      <c r="H16" s="1"/>
      <c r="I16" s="20"/>
      <c r="J16" s="1"/>
      <c r="K16" s="18"/>
      <c r="L16" s="1">
        <v>34.245772171020498</v>
      </c>
      <c r="M16" s="2">
        <f t="shared" si="1"/>
        <v>2.3214815051391027E-3</v>
      </c>
      <c r="N16" s="2">
        <f t="shared" si="2"/>
        <v>6.3925540710738167</v>
      </c>
      <c r="O16" s="2"/>
      <c r="P16" s="1"/>
      <c r="Q16" s="1"/>
      <c r="R16" s="19"/>
      <c r="S16" s="1"/>
      <c r="T16" s="2"/>
      <c r="U16" s="1"/>
      <c r="V16" s="1"/>
      <c r="W16" s="1"/>
      <c r="X16" s="1"/>
      <c r="Y16" s="1"/>
      <c r="Z16" s="1"/>
    </row>
    <row r="17" spans="1:26" x14ac:dyDescent="0.25">
      <c r="A17" s="1"/>
      <c r="B17" s="18" t="s">
        <v>23</v>
      </c>
      <c r="C17" s="1">
        <v>34.550633621215802</v>
      </c>
      <c r="D17" s="1"/>
      <c r="E17" s="2">
        <f t="shared" si="0"/>
        <v>3.7937095135771122</v>
      </c>
      <c r="F17" s="2"/>
      <c r="G17" s="2"/>
      <c r="H17" s="1"/>
      <c r="I17" s="20"/>
      <c r="J17" s="2"/>
      <c r="K17" s="18"/>
      <c r="L17" s="1">
        <v>38.4240818023681</v>
      </c>
      <c r="M17" s="2">
        <f t="shared" si="1"/>
        <v>35.000549233308519</v>
      </c>
      <c r="N17" s="2">
        <f t="shared" si="2"/>
        <v>10.838999949083091</v>
      </c>
      <c r="O17" s="2"/>
      <c r="P17" s="1"/>
      <c r="Q17" s="1"/>
      <c r="R17" s="19"/>
      <c r="S17" s="1"/>
      <c r="T17" s="2"/>
      <c r="U17" s="1"/>
      <c r="V17" s="1"/>
      <c r="W17" s="1"/>
      <c r="X17" s="1"/>
      <c r="Y17" s="1"/>
      <c r="Z17" s="1"/>
    </row>
    <row r="18" spans="1:26" x14ac:dyDescent="0.25">
      <c r="A18" s="1"/>
      <c r="B18" s="18" t="s">
        <v>24</v>
      </c>
      <c r="C18" s="1">
        <v>32.421253204345703</v>
      </c>
      <c r="D18" s="1"/>
      <c r="E18" s="2">
        <f t="shared" si="0"/>
        <v>2.8163307484515315E-2</v>
      </c>
      <c r="F18" s="2"/>
      <c r="G18" s="2"/>
      <c r="H18" s="1"/>
      <c r="I18" s="20"/>
      <c r="J18" s="1"/>
      <c r="K18" s="18"/>
      <c r="L18" s="1">
        <v>36.283477783203097</v>
      </c>
      <c r="M18" s="2">
        <f t="shared" si="1"/>
        <v>0.25320416211711461</v>
      </c>
      <c r="N18" s="2">
        <f t="shared" si="2"/>
        <v>11.12276640677373</v>
      </c>
      <c r="O18" s="2"/>
      <c r="P18" s="1"/>
      <c r="Q18" s="1"/>
      <c r="R18" s="19"/>
      <c r="S18" s="1"/>
      <c r="T18" s="2"/>
      <c r="U18" s="1"/>
      <c r="V18" s="1"/>
      <c r="W18" s="1"/>
      <c r="X18" s="1"/>
      <c r="Y18" s="1"/>
      <c r="Z18" s="1"/>
    </row>
    <row r="19" spans="1:26" x14ac:dyDescent="0.25">
      <c r="A19" s="1"/>
      <c r="B19" s="18" t="s">
        <v>25</v>
      </c>
      <c r="C19" s="1">
        <v>32.2378377914428</v>
      </c>
      <c r="D19" s="1"/>
      <c r="E19" s="2">
        <f t="shared" si="0"/>
        <v>1.8461553530259616E-2</v>
      </c>
      <c r="F19" s="2"/>
      <c r="G19" s="2"/>
      <c r="H19" s="1"/>
      <c r="I19" s="20"/>
      <c r="J19" s="3"/>
      <c r="K19" s="18"/>
      <c r="L19" s="1">
        <v>37.116817474365199</v>
      </c>
      <c r="M19" s="2">
        <f t="shared" si="1"/>
        <v>1.7250851291269684</v>
      </c>
      <c r="N19" s="2">
        <f t="shared" si="2"/>
        <v>1.0701821735372934</v>
      </c>
      <c r="O19" s="2"/>
      <c r="P19" s="1"/>
      <c r="Q19" s="1"/>
      <c r="R19" s="19"/>
      <c r="S19" s="1"/>
      <c r="T19" s="2"/>
      <c r="U19" s="1"/>
      <c r="V19" s="1"/>
      <c r="W19" s="1"/>
      <c r="X19" s="1"/>
      <c r="Y19" s="1"/>
      <c r="Z19" s="1"/>
    </row>
    <row r="20" spans="1:26" x14ac:dyDescent="0.25">
      <c r="A20" s="1"/>
      <c r="B20" s="18" t="s">
        <v>26</v>
      </c>
      <c r="C20" s="1">
        <v>34.1256324005126</v>
      </c>
      <c r="D20" s="1"/>
      <c r="E20" s="2">
        <f>10^(C12-33.45)/3.3233</f>
        <v>31.127513234400492</v>
      </c>
      <c r="F20" s="2"/>
      <c r="G20" s="2"/>
      <c r="H20" s="1"/>
      <c r="I20" s="20"/>
      <c r="J20" s="1"/>
      <c r="K20" s="18"/>
      <c r="L20" s="1">
        <v>38.482086944579997</v>
      </c>
      <c r="M20" s="2">
        <f t="shared" si="1"/>
        <v>40.001843058727928</v>
      </c>
      <c r="N20" s="2">
        <f t="shared" si="2"/>
        <v>77.815197636521987</v>
      </c>
      <c r="O20" s="2"/>
      <c r="P20" s="1"/>
      <c r="Q20" s="1"/>
      <c r="R20" s="19"/>
      <c r="S20" s="1"/>
      <c r="T20" s="1"/>
      <c r="U20" s="1"/>
      <c r="V20" s="2"/>
      <c r="W20" s="3"/>
      <c r="X20" s="1"/>
      <c r="Y20" s="1"/>
      <c r="Z20" s="1"/>
    </row>
    <row r="21" spans="1:26" x14ac:dyDescent="0.25">
      <c r="A21" s="1"/>
      <c r="B21" s="18" t="s">
        <v>27</v>
      </c>
      <c r="C21" s="1">
        <v>32.1578353881835</v>
      </c>
      <c r="D21" s="1"/>
      <c r="E21" s="2">
        <f t="shared" si="0"/>
        <v>1.5355566411270815E-2</v>
      </c>
      <c r="F21" s="2"/>
      <c r="G21" s="2"/>
      <c r="H21" s="1"/>
      <c r="I21" s="20"/>
      <c r="J21" s="1"/>
      <c r="K21" s="18"/>
      <c r="L21" s="1">
        <v>36.211532592773402</v>
      </c>
      <c r="M21" s="2">
        <f t="shared" si="1"/>
        <v>0.21454858263645302</v>
      </c>
      <c r="N21" s="2">
        <f t="shared" si="2"/>
        <v>7.1571511788033684</v>
      </c>
      <c r="O21" s="2"/>
      <c r="P21" s="1"/>
      <c r="Q21" s="1"/>
      <c r="R21" s="20"/>
      <c r="S21" s="2"/>
      <c r="T21" s="1"/>
      <c r="U21" s="1"/>
      <c r="V21" s="2"/>
      <c r="W21" s="5"/>
      <c r="X21" s="2"/>
      <c r="Y21" s="1"/>
      <c r="Z21" s="1"/>
    </row>
    <row r="22" spans="1:26" x14ac:dyDescent="0.25">
      <c r="A22" s="1"/>
      <c r="B22" s="18" t="s">
        <v>28</v>
      </c>
      <c r="C22" s="1">
        <v>33.105133056640597</v>
      </c>
      <c r="D22" s="1"/>
      <c r="E22" s="2">
        <f t="shared" si="0"/>
        <v>0.13600770397018574</v>
      </c>
      <c r="F22" s="2"/>
      <c r="G22" s="2"/>
      <c r="H22" s="1"/>
      <c r="I22" s="20"/>
      <c r="J22" s="1"/>
      <c r="K22" s="18"/>
      <c r="L22" s="1">
        <v>36.242668151855</v>
      </c>
      <c r="M22" s="2">
        <f t="shared" si="1"/>
        <v>0.23049484076858226</v>
      </c>
      <c r="N22" s="2">
        <f t="shared" si="2"/>
        <v>59.006832220916394</v>
      </c>
      <c r="O22" s="2"/>
      <c r="P22" s="1"/>
      <c r="Q22" s="1"/>
      <c r="R22" s="19"/>
      <c r="S22" s="1"/>
      <c r="T22" s="1"/>
      <c r="U22" s="1"/>
      <c r="V22" s="2"/>
      <c r="W22" s="1"/>
      <c r="X22" s="1"/>
      <c r="Y22" s="1"/>
      <c r="Z22" s="1"/>
    </row>
    <row r="23" spans="1:26" ht="15.75" thickBot="1" x14ac:dyDescent="0.3">
      <c r="A23" s="1"/>
      <c r="B23" s="21" t="s">
        <v>29</v>
      </c>
      <c r="C23" s="22">
        <v>33.509630203246999</v>
      </c>
      <c r="D23" s="22"/>
      <c r="E23" s="23">
        <f t="shared" si="0"/>
        <v>0.34519194716357493</v>
      </c>
      <c r="F23" s="23"/>
      <c r="G23" s="23"/>
      <c r="H23" s="22"/>
      <c r="I23" s="24"/>
      <c r="J23" s="1"/>
      <c r="K23" s="21"/>
      <c r="L23" s="22">
        <v>38.123636956787102</v>
      </c>
      <c r="M23" s="23">
        <f t="shared" si="1"/>
        <v>17.523869641081703</v>
      </c>
      <c r="N23" s="23">
        <f t="shared" si="2"/>
        <v>1.9698385929231732</v>
      </c>
      <c r="O23" s="23"/>
      <c r="P23" s="22"/>
      <c r="Q23" s="22"/>
      <c r="R23" s="27"/>
      <c r="S23" s="1"/>
      <c r="T23" s="1"/>
      <c r="U23" s="1"/>
      <c r="V23" s="2"/>
      <c r="W23" s="1"/>
      <c r="X23" s="1"/>
      <c r="Y23" s="1"/>
      <c r="Z23" s="1"/>
    </row>
    <row r="24" spans="1:26" ht="15.75" thickBot="1" x14ac:dyDescent="0.3">
      <c r="A24" s="1"/>
      <c r="B24" s="1"/>
      <c r="C24" s="1"/>
      <c r="D24" s="1"/>
      <c r="E24" s="1"/>
      <c r="F24" s="1"/>
      <c r="G24" s="1"/>
      <c r="H24" s="1"/>
      <c r="I24" s="2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x14ac:dyDescent="0.25">
      <c r="A25" s="1"/>
      <c r="B25" s="14" t="s">
        <v>79</v>
      </c>
      <c r="C25" s="15"/>
      <c r="D25" s="16"/>
      <c r="E25" s="16"/>
      <c r="F25" s="16"/>
      <c r="G25" s="16"/>
      <c r="H25" s="16"/>
      <c r="I25" s="17"/>
      <c r="J25" s="12"/>
      <c r="K25" s="25"/>
      <c r="L25" s="15" t="s">
        <v>80</v>
      </c>
      <c r="M25" s="15"/>
      <c r="N25" s="28"/>
      <c r="O25" s="28"/>
      <c r="P25" s="28"/>
      <c r="Q25" s="28"/>
      <c r="R25" s="29"/>
      <c r="S25" s="1"/>
      <c r="T25" s="1"/>
      <c r="U25" s="1"/>
      <c r="V25" s="1"/>
      <c r="W25" s="1"/>
      <c r="X25" s="1"/>
      <c r="Y25" s="1"/>
      <c r="Z25" s="1"/>
    </row>
    <row r="26" spans="1:26" x14ac:dyDescent="0.25">
      <c r="A26" s="1"/>
      <c r="B26" s="18"/>
      <c r="C26" s="1"/>
      <c r="D26" s="1"/>
      <c r="E26" s="1"/>
      <c r="F26" s="1"/>
      <c r="G26" s="1"/>
      <c r="H26" s="1"/>
      <c r="I26" s="19"/>
      <c r="J26" s="1"/>
      <c r="K26" s="18"/>
      <c r="L26" s="1"/>
      <c r="M26" s="1"/>
      <c r="N26" s="1"/>
      <c r="O26" s="1"/>
      <c r="P26" s="1"/>
      <c r="Q26" s="1"/>
      <c r="R26" s="19"/>
      <c r="S26" s="1"/>
      <c r="T26" s="1"/>
      <c r="U26" s="1"/>
      <c r="V26" s="1"/>
      <c r="W26" s="1"/>
      <c r="X26" s="1"/>
      <c r="Y26" s="1"/>
      <c r="Z26" s="1"/>
    </row>
    <row r="27" spans="1:26" x14ac:dyDescent="0.25">
      <c r="A27" s="1"/>
      <c r="B27" s="18" t="s">
        <v>30</v>
      </c>
      <c r="C27" s="1" t="s">
        <v>31</v>
      </c>
      <c r="D27" s="1"/>
      <c r="E27" s="1"/>
      <c r="F27" s="1"/>
      <c r="G27" s="1"/>
      <c r="H27" s="1"/>
      <c r="I27" s="19"/>
      <c r="J27" s="1"/>
      <c r="K27" s="18"/>
      <c r="L27" s="1"/>
      <c r="M27" s="1" t="s">
        <v>4</v>
      </c>
      <c r="N27" s="1"/>
      <c r="O27" s="1"/>
      <c r="P27" s="1"/>
      <c r="Q27" s="1" t="s">
        <v>32</v>
      </c>
      <c r="R27" s="19"/>
      <c r="S27" s="1"/>
      <c r="T27" s="1"/>
      <c r="U27" s="1"/>
      <c r="V27" s="1"/>
      <c r="W27" s="1"/>
      <c r="X27" s="1"/>
      <c r="Y27" s="1"/>
      <c r="Z27" s="1"/>
    </row>
    <row r="28" spans="1:26" x14ac:dyDescent="0.25">
      <c r="A28" s="1"/>
      <c r="B28" s="18" t="s">
        <v>33</v>
      </c>
      <c r="C28" s="1"/>
      <c r="D28" s="1"/>
      <c r="E28" s="1"/>
      <c r="F28" s="1"/>
      <c r="G28" s="1"/>
      <c r="H28" s="1"/>
      <c r="I28" s="19"/>
      <c r="J28" s="1"/>
      <c r="K28" s="18"/>
      <c r="L28" s="1"/>
      <c r="M28" s="1"/>
      <c r="N28" s="1"/>
      <c r="O28" s="1"/>
      <c r="P28" s="1"/>
      <c r="Q28" s="1"/>
      <c r="R28" s="19"/>
      <c r="S28" s="1"/>
      <c r="T28" s="1"/>
      <c r="U28" s="1"/>
      <c r="V28" s="1"/>
      <c r="W28" s="1"/>
      <c r="X28" s="1"/>
      <c r="Y28" s="1"/>
      <c r="Z28" s="1"/>
    </row>
    <row r="29" spans="1:26" x14ac:dyDescent="0.25">
      <c r="A29" s="1"/>
      <c r="B29" s="18"/>
      <c r="C29" s="1"/>
      <c r="D29" s="1"/>
      <c r="E29" s="1" t="s">
        <v>8</v>
      </c>
      <c r="F29" s="1" t="s">
        <v>34</v>
      </c>
      <c r="G29" s="1"/>
      <c r="H29" s="1" t="s">
        <v>10</v>
      </c>
      <c r="I29" s="19"/>
      <c r="J29" s="1"/>
      <c r="K29" s="18"/>
      <c r="L29" s="1"/>
      <c r="M29" s="1"/>
      <c r="N29" s="1"/>
      <c r="O29" s="1"/>
      <c r="P29" s="1"/>
      <c r="Q29" s="1"/>
      <c r="R29" s="19"/>
      <c r="S29" s="1"/>
      <c r="T29" s="1"/>
      <c r="U29" s="1"/>
      <c r="V29" s="1"/>
      <c r="W29" s="1"/>
      <c r="X29" s="1"/>
      <c r="Y29" s="1"/>
      <c r="Z29" s="1"/>
    </row>
    <row r="30" spans="1:26" x14ac:dyDescent="0.25">
      <c r="A30" s="1"/>
      <c r="B30" s="18"/>
      <c r="C30" s="1" t="s">
        <v>35</v>
      </c>
      <c r="D30" s="1"/>
      <c r="E30" s="1"/>
      <c r="F30" s="2">
        <f>AVERAGE(E31:E45)</f>
        <v>0.27109890835361611</v>
      </c>
      <c r="G30" s="1"/>
      <c r="H30" s="1">
        <f>STDEV(E31:E45)</f>
        <v>0.60032070032332241</v>
      </c>
      <c r="I30" s="19"/>
      <c r="J30" s="2"/>
      <c r="K30" s="18"/>
      <c r="L30" s="1" t="s">
        <v>36</v>
      </c>
      <c r="M30" s="1" t="s">
        <v>8</v>
      </c>
      <c r="N30" s="1" t="s">
        <v>12</v>
      </c>
      <c r="O30" s="1" t="s">
        <v>37</v>
      </c>
      <c r="P30" s="1" t="s">
        <v>14</v>
      </c>
      <c r="Q30" s="1"/>
      <c r="R30" s="19" t="s">
        <v>10</v>
      </c>
      <c r="S30" s="1"/>
      <c r="T30" s="1"/>
      <c r="U30" s="1"/>
      <c r="V30" s="1"/>
      <c r="W30" s="1"/>
      <c r="X30" s="1"/>
      <c r="Y30" s="1"/>
      <c r="Z30" s="1"/>
    </row>
    <row r="31" spans="1:26" x14ac:dyDescent="0.25">
      <c r="A31" s="1"/>
      <c r="B31" s="18"/>
      <c r="C31" s="1">
        <v>32.270599365234297</v>
      </c>
      <c r="D31" s="1"/>
      <c r="E31" s="2">
        <f>10^(C31-33.45)/3.3233</f>
        <v>1.990810018808897E-2</v>
      </c>
      <c r="F31" s="1"/>
      <c r="G31" s="1"/>
      <c r="H31" s="1"/>
      <c r="I31" s="19"/>
      <c r="J31" s="1"/>
      <c r="K31" s="18"/>
      <c r="L31" s="1">
        <v>40.721195411682103</v>
      </c>
      <c r="M31" s="2">
        <f>10^(L31-36.4)/3.02</f>
        <v>6937.2679404271457</v>
      </c>
      <c r="N31" s="2">
        <f>(E31/M31)*100</f>
        <v>2.8697320557670685E-4</v>
      </c>
      <c r="O31" s="2">
        <f>AVERAGE(M31:M45)</f>
        <v>3224.2254430258768</v>
      </c>
      <c r="P31" s="2">
        <f>AVERAGE(N31:N45)</f>
        <v>7.7001036801925133</v>
      </c>
      <c r="Q31" s="2"/>
      <c r="R31" s="20">
        <f>STDEV(N31:N45)</f>
        <v>29.385101882391947</v>
      </c>
      <c r="S31" s="1"/>
      <c r="T31" s="2"/>
      <c r="U31" s="1"/>
      <c r="V31" s="1"/>
      <c r="W31" s="1"/>
      <c r="X31" s="1"/>
      <c r="Y31" s="1"/>
      <c r="Z31" s="1"/>
    </row>
    <row r="32" spans="1:26" x14ac:dyDescent="0.25">
      <c r="A32" s="1"/>
      <c r="B32" s="18"/>
      <c r="C32" s="1">
        <v>32.299047470092702</v>
      </c>
      <c r="D32" s="1"/>
      <c r="E32" s="2">
        <f t="shared" ref="E32:E45" si="3">10^(C32-33.45)/3.3233</f>
        <v>2.1255822879830012E-2</v>
      </c>
      <c r="F32" s="1"/>
      <c r="G32" s="2"/>
      <c r="H32" s="1"/>
      <c r="I32" s="19"/>
      <c r="J32" s="1"/>
      <c r="K32" s="18"/>
      <c r="L32" s="1">
        <v>40.113499450683499</v>
      </c>
      <c r="M32" s="2">
        <f t="shared" ref="M32:M45" si="4">10^(L32-36.4)/3.02</f>
        <v>1711.9556424782163</v>
      </c>
      <c r="N32" s="2">
        <f t="shared" ref="N32:N45" si="5">(E32/M32)*100</f>
        <v>1.2416106090844862E-3</v>
      </c>
      <c r="O32" s="2"/>
      <c r="P32" s="1"/>
      <c r="Q32" s="1"/>
      <c r="R32" s="19"/>
      <c r="S32" s="1"/>
      <c r="T32" s="2"/>
      <c r="U32" s="1"/>
      <c r="V32" s="1"/>
      <c r="W32" s="1"/>
      <c r="X32" s="1"/>
      <c r="Y32" s="1"/>
      <c r="Z32" s="1"/>
    </row>
    <row r="33" spans="1:26" x14ac:dyDescent="0.25">
      <c r="A33" s="1"/>
      <c r="B33" s="18"/>
      <c r="C33" s="1">
        <v>33.253093719482401</v>
      </c>
      <c r="D33" s="1"/>
      <c r="E33" s="2">
        <f t="shared" si="3"/>
        <v>0.19121597484664821</v>
      </c>
      <c r="F33" s="1"/>
      <c r="G33" s="1"/>
      <c r="H33" s="2"/>
      <c r="I33" s="20"/>
      <c r="J33" s="1"/>
      <c r="K33" s="18"/>
      <c r="L33" s="1">
        <v>40.236598968505803</v>
      </c>
      <c r="M33" s="2">
        <f t="shared" si="4"/>
        <v>2272.9612171285257</v>
      </c>
      <c r="N33" s="2">
        <f t="shared" si="5"/>
        <v>8.412636933955912E-3</v>
      </c>
      <c r="O33" s="2"/>
      <c r="P33" s="1"/>
      <c r="Q33" s="3"/>
      <c r="R33" s="19"/>
      <c r="S33" s="1"/>
      <c r="T33" s="2"/>
      <c r="U33" s="2"/>
      <c r="V33" s="1"/>
      <c r="W33" s="1"/>
      <c r="X33" s="1"/>
      <c r="Y33" s="1"/>
      <c r="Z33" s="1"/>
    </row>
    <row r="34" spans="1:26" x14ac:dyDescent="0.25">
      <c r="A34" s="1"/>
      <c r="B34" s="18"/>
      <c r="C34" s="1">
        <v>34.247444152832003</v>
      </c>
      <c r="D34" s="1"/>
      <c r="E34" s="2">
        <f t="shared" si="3"/>
        <v>1.8874463042202649</v>
      </c>
      <c r="F34" s="1"/>
      <c r="G34" s="1"/>
      <c r="H34" s="1"/>
      <c r="I34" s="19"/>
      <c r="J34" s="1"/>
      <c r="K34" s="18"/>
      <c r="L34" s="1">
        <v>40.236537933349602</v>
      </c>
      <c r="M34" s="2">
        <f t="shared" si="4"/>
        <v>2272.6418006941453</v>
      </c>
      <c r="N34" s="2">
        <f>(E34/M34)*100</f>
        <v>8.3050760733335616E-2</v>
      </c>
      <c r="O34" s="2"/>
      <c r="P34" s="1"/>
      <c r="Q34" s="1"/>
      <c r="R34" s="19"/>
      <c r="S34" s="1"/>
      <c r="T34" s="2"/>
      <c r="U34" s="1"/>
      <c r="V34" s="1"/>
      <c r="W34" s="1"/>
      <c r="X34" s="1"/>
      <c r="Y34" s="1"/>
      <c r="Z34" s="1"/>
    </row>
    <row r="35" spans="1:26" x14ac:dyDescent="0.25">
      <c r="A35" s="1"/>
      <c r="B35" s="18"/>
      <c r="C35" s="1">
        <v>30.166091918945</v>
      </c>
      <c r="D35" s="1"/>
      <c r="E35" s="2">
        <f t="shared" si="3"/>
        <v>1.5650289349563256E-4</v>
      </c>
      <c r="F35" s="1"/>
      <c r="G35" s="1"/>
      <c r="H35" s="1"/>
      <c r="I35" s="19"/>
      <c r="J35" s="1"/>
      <c r="K35" s="18"/>
      <c r="L35" s="1">
        <v>40.755444526672299</v>
      </c>
      <c r="M35" s="2">
        <f t="shared" si="4"/>
        <v>7506.5016382113026</v>
      </c>
      <c r="N35" s="2">
        <f t="shared" si="5"/>
        <v>2.0848978797122473E-6</v>
      </c>
      <c r="O35" s="2"/>
      <c r="P35" s="1"/>
      <c r="Q35" s="1"/>
      <c r="R35" s="19"/>
      <c r="S35" s="1"/>
      <c r="T35" s="2"/>
      <c r="U35" s="1"/>
      <c r="V35" s="1"/>
      <c r="W35" s="1"/>
      <c r="X35" s="1"/>
      <c r="Y35" s="1"/>
      <c r="Z35" s="1"/>
    </row>
    <row r="36" spans="1:26" x14ac:dyDescent="0.25">
      <c r="A36" s="1"/>
      <c r="B36" s="18"/>
      <c r="C36" s="1">
        <v>32.745098114013601</v>
      </c>
      <c r="D36" s="1"/>
      <c r="E36" s="2">
        <f t="shared" si="3"/>
        <v>5.9364739507167544E-2</v>
      </c>
      <c r="F36" s="1"/>
      <c r="G36" s="1"/>
      <c r="H36" s="1"/>
      <c r="I36" s="19"/>
      <c r="J36" s="1"/>
      <c r="K36" s="18"/>
      <c r="L36" s="1">
        <v>40.864631497192299</v>
      </c>
      <c r="M36" s="2">
        <f t="shared" si="4"/>
        <v>9652.1609292821686</v>
      </c>
      <c r="N36" s="2">
        <f t="shared" si="5"/>
        <v>6.1504092132436605E-4</v>
      </c>
      <c r="O36" s="2"/>
      <c r="P36" s="1"/>
      <c r="Q36" s="1"/>
      <c r="R36" s="19"/>
      <c r="S36" s="1"/>
      <c r="T36" s="2"/>
      <c r="U36" s="1"/>
      <c r="V36" s="1"/>
      <c r="W36" s="1"/>
      <c r="X36" s="1"/>
      <c r="Y36" s="1"/>
      <c r="Z36" s="1"/>
    </row>
    <row r="37" spans="1:26" x14ac:dyDescent="0.25">
      <c r="A37" s="1"/>
      <c r="B37" s="18"/>
      <c r="C37" s="1">
        <v>30.6150913238525</v>
      </c>
      <c r="D37" s="1"/>
      <c r="E37" s="2">
        <f t="shared" si="3"/>
        <v>4.4007001317336488E-4</v>
      </c>
      <c r="F37" s="2"/>
      <c r="G37" s="1"/>
      <c r="H37" s="1"/>
      <c r="I37" s="19"/>
      <c r="J37" s="1"/>
      <c r="K37" s="18"/>
      <c r="L37" s="1">
        <v>40.4610565948486</v>
      </c>
      <c r="M37" s="2">
        <f t="shared" si="4"/>
        <v>3811.0939226536848</v>
      </c>
      <c r="N37" s="2">
        <f t="shared" si="5"/>
        <v>1.1547078663097913E-5</v>
      </c>
      <c r="O37" s="2"/>
      <c r="P37" s="1"/>
      <c r="Q37" s="1"/>
      <c r="R37" s="19"/>
      <c r="S37" s="1"/>
      <c r="T37" s="2"/>
      <c r="U37" s="1"/>
      <c r="V37" s="1"/>
      <c r="W37" s="1"/>
      <c r="X37" s="1"/>
      <c r="Y37" s="1"/>
      <c r="Z37" s="1"/>
    </row>
    <row r="38" spans="1:26" x14ac:dyDescent="0.25">
      <c r="A38" s="1"/>
      <c r="B38" s="18"/>
      <c r="C38" s="1">
        <v>24.543209075927699</v>
      </c>
      <c r="D38" s="1"/>
      <c r="E38" s="2">
        <f t="shared" si="3"/>
        <v>3.7294048250411247E-10</v>
      </c>
      <c r="F38" s="1"/>
      <c r="G38" s="1"/>
      <c r="H38" s="1"/>
      <c r="I38" s="19"/>
      <c r="J38" s="1"/>
      <c r="K38" s="18"/>
      <c r="L38" s="1">
        <v>40.8757721710205</v>
      </c>
      <c r="M38" s="2">
        <f t="shared" si="4"/>
        <v>9902.9646336904225</v>
      </c>
      <c r="N38" s="2">
        <f t="shared" si="5"/>
        <v>3.7659478378358411E-12</v>
      </c>
      <c r="O38" s="2"/>
      <c r="P38" s="1"/>
      <c r="Q38" s="1"/>
      <c r="R38" s="19"/>
      <c r="S38" s="1"/>
      <c r="T38" s="2"/>
      <c r="U38" s="1"/>
      <c r="V38" s="1"/>
      <c r="W38" s="1"/>
      <c r="X38" s="1"/>
      <c r="Y38" s="1"/>
      <c r="Z38" s="1"/>
    </row>
    <row r="39" spans="1:26" x14ac:dyDescent="0.25">
      <c r="A39" s="1"/>
      <c r="B39" s="18"/>
      <c r="C39" s="1">
        <v>33.147903442382798</v>
      </c>
      <c r="D39" s="1"/>
      <c r="E39" s="2">
        <f t="shared" si="3"/>
        <v>0.15008382684040128</v>
      </c>
      <c r="F39" s="1"/>
      <c r="G39" s="1"/>
      <c r="H39" s="1"/>
      <c r="I39" s="19"/>
      <c r="J39" s="1"/>
      <c r="K39" s="18"/>
      <c r="L39" s="1">
        <v>40.124081802368103</v>
      </c>
      <c r="M39" s="2">
        <f t="shared" si="4"/>
        <v>1754.1828445677147</v>
      </c>
      <c r="N39" s="2">
        <f t="shared" si="5"/>
        <v>8.5557687047946585E-3</v>
      </c>
      <c r="O39" s="2"/>
      <c r="P39" s="1"/>
      <c r="Q39" s="1"/>
      <c r="R39" s="19"/>
      <c r="S39" s="1"/>
      <c r="T39" s="2"/>
      <c r="U39" s="1"/>
      <c r="V39" s="1"/>
      <c r="W39" s="1"/>
      <c r="X39" s="1"/>
      <c r="Y39" s="1"/>
      <c r="Z39" s="1"/>
    </row>
    <row r="40" spans="1:26" x14ac:dyDescent="0.25">
      <c r="A40" s="1"/>
      <c r="B40" s="18"/>
      <c r="C40" s="1">
        <v>33.040924072265597</v>
      </c>
      <c r="D40" s="1"/>
      <c r="E40" s="2">
        <f t="shared" si="3"/>
        <v>0.11731526466193366</v>
      </c>
      <c r="F40" s="1"/>
      <c r="G40" s="1"/>
      <c r="H40" s="1"/>
      <c r="I40" s="19"/>
      <c r="J40" s="1"/>
      <c r="K40" s="18"/>
      <c r="L40" s="1">
        <v>40.283477783203097</v>
      </c>
      <c r="M40" s="2">
        <f t="shared" si="4"/>
        <v>2532.0416211711481</v>
      </c>
      <c r="N40" s="2">
        <f t="shared" si="5"/>
        <v>4.6332281302576576E-3</v>
      </c>
      <c r="O40" s="2"/>
      <c r="P40" s="1"/>
      <c r="Q40" s="1"/>
      <c r="R40" s="19"/>
      <c r="S40" s="1"/>
      <c r="T40" s="2"/>
      <c r="U40" s="1"/>
      <c r="V40" s="1"/>
      <c r="W40" s="1"/>
      <c r="X40" s="1"/>
      <c r="Y40" s="1"/>
      <c r="Z40" s="1"/>
    </row>
    <row r="41" spans="1:26" x14ac:dyDescent="0.25">
      <c r="A41" s="1"/>
      <c r="B41" s="18"/>
      <c r="C41" s="1">
        <v>30.455308532714</v>
      </c>
      <c r="D41" s="1"/>
      <c r="E41" s="2">
        <f t="shared" si="3"/>
        <v>3.0460637280092876E-4</v>
      </c>
      <c r="F41" s="1"/>
      <c r="G41" s="1"/>
      <c r="H41" s="1"/>
      <c r="I41" s="19"/>
      <c r="J41" s="1"/>
      <c r="K41" s="18"/>
      <c r="L41" s="1">
        <v>37.116817474365199</v>
      </c>
      <c r="M41" s="2">
        <f t="shared" si="4"/>
        <v>1.7250851291269684</v>
      </c>
      <c r="N41" s="2">
        <f t="shared" si="5"/>
        <v>1.7657469052271297E-2</v>
      </c>
      <c r="O41" s="2"/>
      <c r="P41" s="1"/>
      <c r="Q41" s="1"/>
      <c r="R41" s="19"/>
      <c r="S41" s="1"/>
      <c r="T41" s="2"/>
      <c r="U41" s="1"/>
      <c r="V41" s="1"/>
      <c r="W41" s="1"/>
      <c r="X41" s="1"/>
      <c r="Y41" s="1"/>
      <c r="Z41" s="1"/>
    </row>
    <row r="42" spans="1:26" x14ac:dyDescent="0.25">
      <c r="A42" s="1"/>
      <c r="B42" s="18"/>
      <c r="C42" s="1">
        <v>32.309349060058501</v>
      </c>
      <c r="D42" s="1"/>
      <c r="E42" s="2">
        <f t="shared" si="3"/>
        <v>2.1766044488100784E-2</v>
      </c>
      <c r="F42" s="1"/>
      <c r="G42" s="1"/>
      <c r="H42" s="1"/>
      <c r="I42" s="19"/>
      <c r="J42" s="1"/>
      <c r="K42" s="18"/>
      <c r="L42" s="1">
        <v>37.282086944580001</v>
      </c>
      <c r="M42" s="2">
        <f t="shared" si="4"/>
        <v>2.5239456670648659</v>
      </c>
      <c r="N42" s="2">
        <f t="shared" si="5"/>
        <v>0.862381657898874</v>
      </c>
      <c r="O42" s="2"/>
      <c r="P42" s="1"/>
      <c r="Q42" s="1"/>
      <c r="R42" s="19"/>
      <c r="S42" s="1"/>
      <c r="T42" s="2"/>
      <c r="U42" s="1"/>
      <c r="V42" s="1"/>
      <c r="W42" s="1"/>
      <c r="X42" s="1"/>
      <c r="Y42" s="1"/>
      <c r="Z42" s="1"/>
    </row>
    <row r="43" spans="1:26" x14ac:dyDescent="0.25">
      <c r="A43" s="1"/>
      <c r="B43" s="18"/>
      <c r="C43" s="1">
        <v>30.114580535888599</v>
      </c>
      <c r="D43" s="1"/>
      <c r="E43" s="2">
        <f t="shared" si="3"/>
        <v>1.389987799639085E-4</v>
      </c>
      <c r="F43" s="1"/>
      <c r="G43" s="1"/>
      <c r="H43" s="1"/>
      <c r="I43" s="19"/>
      <c r="J43" s="1"/>
      <c r="K43" s="18"/>
      <c r="L43" s="1">
        <v>37.101532592773403</v>
      </c>
      <c r="M43" s="2">
        <f t="shared" si="4"/>
        <v>1.6654271864831951</v>
      </c>
      <c r="N43" s="2">
        <f t="shared" si="5"/>
        <v>8.3461337182459319E-3</v>
      </c>
      <c r="O43" s="2"/>
      <c r="P43" s="1"/>
      <c r="Q43" s="1"/>
      <c r="R43" s="19"/>
      <c r="S43" s="1"/>
      <c r="T43" s="2"/>
      <c r="U43" s="1"/>
      <c r="V43" s="1"/>
      <c r="W43" s="1"/>
      <c r="X43" s="1"/>
      <c r="Y43" s="1"/>
      <c r="Z43" s="1"/>
    </row>
    <row r="44" spans="1:26" x14ac:dyDescent="0.25">
      <c r="A44" s="1"/>
      <c r="B44" s="18"/>
      <c r="C44" s="1">
        <v>32.104704132080002</v>
      </c>
      <c r="D44" s="1"/>
      <c r="E44" s="2">
        <f t="shared" si="3"/>
        <v>1.358734442714978E-2</v>
      </c>
      <c r="F44" s="1"/>
      <c r="G44" s="1"/>
      <c r="H44" s="1"/>
      <c r="I44" s="19"/>
      <c r="J44" s="1"/>
      <c r="K44" s="18"/>
      <c r="L44" s="1">
        <v>37.242668151855</v>
      </c>
      <c r="M44" s="2">
        <f t="shared" si="4"/>
        <v>2.3049484076858233</v>
      </c>
      <c r="N44" s="2">
        <f t="shared" si="5"/>
        <v>0.58948583759371531</v>
      </c>
      <c r="O44" s="2"/>
      <c r="P44" s="1"/>
      <c r="Q44" s="1"/>
      <c r="R44" s="19"/>
      <c r="S44" s="1"/>
      <c r="T44" s="2"/>
      <c r="U44" s="1"/>
      <c r="V44" s="1"/>
      <c r="W44" s="1"/>
      <c r="X44" s="1"/>
      <c r="Y44" s="1"/>
      <c r="Z44" s="1"/>
    </row>
    <row r="45" spans="1:26" ht="15.75" thickBot="1" x14ac:dyDescent="0.3">
      <c r="A45" s="1"/>
      <c r="B45" s="21"/>
      <c r="C45" s="22">
        <v>34.171187622070299</v>
      </c>
      <c r="D45" s="22"/>
      <c r="E45" s="23">
        <f t="shared" si="3"/>
        <v>1.5835000248122824</v>
      </c>
      <c r="F45" s="22"/>
      <c r="G45" s="22"/>
      <c r="H45" s="22"/>
      <c r="I45" s="27"/>
      <c r="J45" s="1"/>
      <c r="K45" s="21"/>
      <c r="L45" s="22">
        <v>37.023036956787102</v>
      </c>
      <c r="M45" s="23">
        <f t="shared" si="4"/>
        <v>1.390048693321517</v>
      </c>
      <c r="N45" s="23">
        <f t="shared" si="5"/>
        <v>113.91687445340595</v>
      </c>
      <c r="O45" s="23"/>
      <c r="P45" s="22"/>
      <c r="Q45" s="22"/>
      <c r="R45" s="27"/>
      <c r="S45" s="1"/>
      <c r="T45" s="2"/>
      <c r="U45" s="1"/>
      <c r="V45" s="1"/>
      <c r="W45" s="1"/>
      <c r="X45" s="1"/>
      <c r="Y45" s="1"/>
      <c r="Z45" s="1"/>
    </row>
    <row r="46" spans="1:26" ht="15.75" thickBot="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x14ac:dyDescent="0.25">
      <c r="A47" s="1"/>
      <c r="B47" s="14" t="s">
        <v>79</v>
      </c>
      <c r="C47" s="15"/>
      <c r="D47" s="16"/>
      <c r="E47" s="16"/>
      <c r="F47" s="16"/>
      <c r="G47" s="16"/>
      <c r="H47" s="16"/>
      <c r="I47" s="17"/>
      <c r="J47" s="12"/>
      <c r="K47" s="25"/>
      <c r="L47" s="15" t="s">
        <v>80</v>
      </c>
      <c r="M47" s="15"/>
      <c r="N47" s="28"/>
      <c r="O47" s="28"/>
      <c r="P47" s="28"/>
      <c r="Q47" s="28"/>
      <c r="R47" s="29"/>
      <c r="S47" s="1"/>
      <c r="T47" s="1"/>
      <c r="U47" s="1"/>
      <c r="V47" s="1"/>
      <c r="W47" s="1"/>
      <c r="X47" s="1"/>
      <c r="Y47" s="1"/>
      <c r="Z47" s="1"/>
    </row>
    <row r="48" spans="1:26" x14ac:dyDescent="0.25">
      <c r="A48" s="1"/>
      <c r="B48" s="18"/>
      <c r="C48" s="1"/>
      <c r="D48" s="1"/>
      <c r="E48" s="1"/>
      <c r="F48" s="1"/>
      <c r="G48" s="1"/>
      <c r="H48" s="1"/>
      <c r="I48" s="19"/>
      <c r="J48" s="1"/>
      <c r="K48" s="18"/>
      <c r="L48" s="1"/>
      <c r="M48" s="1"/>
      <c r="N48" s="1"/>
      <c r="O48" s="1"/>
      <c r="P48" s="1"/>
      <c r="Q48" s="1"/>
      <c r="R48" s="19"/>
      <c r="S48" s="1"/>
      <c r="T48" s="1"/>
      <c r="U48" s="1"/>
      <c r="V48" s="1"/>
      <c r="W48" s="1"/>
      <c r="X48" s="1"/>
      <c r="Y48" s="1"/>
      <c r="Z48" s="1"/>
    </row>
    <row r="49" spans="1:26" x14ac:dyDescent="0.25">
      <c r="A49" s="1"/>
      <c r="B49" s="18" t="s">
        <v>38</v>
      </c>
      <c r="C49" s="1" t="s">
        <v>31</v>
      </c>
      <c r="D49" s="1"/>
      <c r="E49" s="1"/>
      <c r="F49" s="1"/>
      <c r="G49" s="1"/>
      <c r="H49" s="1"/>
      <c r="I49" s="19"/>
      <c r="J49" s="1"/>
      <c r="K49" s="18"/>
      <c r="L49" s="1"/>
      <c r="M49" s="1"/>
      <c r="N49" s="1"/>
      <c r="O49" s="1"/>
      <c r="P49" s="1"/>
      <c r="Q49" s="1"/>
      <c r="R49" s="19"/>
      <c r="S49" s="1"/>
      <c r="T49" s="1"/>
      <c r="U49" s="1"/>
      <c r="V49" s="1"/>
      <c r="W49" s="1"/>
      <c r="X49" s="1"/>
      <c r="Y49" s="1"/>
      <c r="Z49" s="1"/>
    </row>
    <row r="50" spans="1:26" x14ac:dyDescent="0.25">
      <c r="A50" s="1"/>
      <c r="B50" s="18" t="s">
        <v>5</v>
      </c>
      <c r="C50" s="1"/>
      <c r="D50" s="1"/>
      <c r="E50" s="1"/>
      <c r="F50" s="1"/>
      <c r="G50" s="1"/>
      <c r="H50" s="1"/>
      <c r="I50" s="19"/>
      <c r="J50" s="1"/>
      <c r="K50" s="18"/>
      <c r="L50" s="1"/>
      <c r="M50" s="1"/>
      <c r="N50" s="1"/>
      <c r="O50" s="1"/>
      <c r="P50" s="1"/>
      <c r="Q50" s="1"/>
      <c r="R50" s="19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1"/>
      <c r="B51" s="18"/>
      <c r="C51" s="1"/>
      <c r="D51" s="1"/>
      <c r="E51" s="1"/>
      <c r="F51" s="1"/>
      <c r="G51" s="1"/>
      <c r="H51" s="1"/>
      <c r="I51" s="19"/>
      <c r="J51" s="1"/>
      <c r="K51" s="18"/>
      <c r="L51" s="1"/>
      <c r="M51" s="1" t="s">
        <v>4</v>
      </c>
      <c r="N51" s="1"/>
      <c r="O51" s="1"/>
      <c r="P51" s="1"/>
      <c r="Q51" s="1"/>
      <c r="R51" s="19"/>
      <c r="S51" s="1"/>
      <c r="T51" s="1"/>
      <c r="U51" s="1"/>
      <c r="V51" s="1"/>
      <c r="W51" s="1"/>
      <c r="X51" s="1"/>
      <c r="Y51" s="1"/>
      <c r="Z51" s="1"/>
    </row>
    <row r="52" spans="1:26" x14ac:dyDescent="0.25">
      <c r="A52" s="1"/>
      <c r="B52" s="18" t="s">
        <v>39</v>
      </c>
      <c r="C52" s="1" t="s">
        <v>40</v>
      </c>
      <c r="D52" s="1"/>
      <c r="E52" s="1"/>
      <c r="F52" s="1"/>
      <c r="G52" s="1"/>
      <c r="H52" s="1"/>
      <c r="I52" s="19"/>
      <c r="J52" s="1"/>
      <c r="K52" s="18"/>
      <c r="L52" s="1"/>
      <c r="M52" s="1"/>
      <c r="N52" s="1"/>
      <c r="O52" s="1"/>
      <c r="P52" s="1"/>
      <c r="Q52" s="1"/>
      <c r="R52" s="19"/>
      <c r="S52" s="1"/>
      <c r="T52" s="1"/>
      <c r="U52" s="1"/>
      <c r="V52" s="1"/>
      <c r="W52" s="1"/>
      <c r="X52" s="1"/>
      <c r="Y52" s="1"/>
      <c r="Z52" s="1"/>
    </row>
    <row r="53" spans="1:26" x14ac:dyDescent="0.25">
      <c r="A53" s="1"/>
      <c r="B53" s="18"/>
      <c r="C53" s="1"/>
      <c r="D53" s="1"/>
      <c r="E53" s="1" t="s">
        <v>8</v>
      </c>
      <c r="F53" s="1" t="s">
        <v>9</v>
      </c>
      <c r="G53" s="1"/>
      <c r="H53" s="1" t="s">
        <v>10</v>
      </c>
      <c r="I53" s="19"/>
      <c r="J53" s="1"/>
      <c r="K53" s="18"/>
      <c r="L53" s="1"/>
      <c r="M53" s="1"/>
      <c r="N53" s="1"/>
      <c r="O53" s="1"/>
      <c r="P53" s="1"/>
      <c r="Q53" s="1"/>
      <c r="R53" s="19"/>
      <c r="S53" s="1"/>
      <c r="T53" s="1"/>
      <c r="U53" s="1"/>
      <c r="V53" s="1"/>
      <c r="W53" s="1"/>
      <c r="X53" s="1"/>
      <c r="Y53" s="1"/>
      <c r="Z53" s="1"/>
    </row>
    <row r="54" spans="1:26" x14ac:dyDescent="0.25">
      <c r="A54" s="1"/>
      <c r="B54" s="18"/>
      <c r="C54" s="1"/>
      <c r="D54" s="1"/>
      <c r="E54" s="1"/>
      <c r="F54" s="1"/>
      <c r="G54" s="1"/>
      <c r="H54" s="1"/>
      <c r="I54" s="19"/>
      <c r="J54" s="1"/>
      <c r="K54" s="18"/>
      <c r="L54" s="1" t="s">
        <v>41</v>
      </c>
      <c r="M54" s="1" t="s">
        <v>8</v>
      </c>
      <c r="N54" s="1" t="s">
        <v>12</v>
      </c>
      <c r="O54" s="1"/>
      <c r="P54" s="1" t="s">
        <v>14</v>
      </c>
      <c r="Q54" s="1"/>
      <c r="R54" s="19" t="s">
        <v>10</v>
      </c>
      <c r="S54" s="1"/>
      <c r="T54" s="1"/>
      <c r="U54" s="1"/>
      <c r="V54" s="1"/>
      <c r="W54" s="1"/>
      <c r="X54" s="1"/>
      <c r="Y54" s="1"/>
      <c r="Z54" s="1"/>
    </row>
    <row r="55" spans="1:26" x14ac:dyDescent="0.25">
      <c r="A55" s="1"/>
      <c r="B55" s="18" t="s">
        <v>28</v>
      </c>
      <c r="C55" s="1">
        <v>26.123255615234299</v>
      </c>
      <c r="D55" s="1"/>
      <c r="E55" s="2">
        <f>10^(C55-35.5)/3.06</f>
        <v>1.3725690088353696E-10</v>
      </c>
      <c r="F55" s="2">
        <f>AVERAGE(E55:E69)</f>
        <v>3.4631781510996302</v>
      </c>
      <c r="G55" s="2"/>
      <c r="H55" s="2">
        <f>STDEV(E55:E69)</f>
        <v>12.175127285438123</v>
      </c>
      <c r="I55" s="19"/>
      <c r="J55" s="1"/>
      <c r="K55" s="18"/>
      <c r="L55" s="1">
        <v>34.511295411682099</v>
      </c>
      <c r="M55" s="2">
        <f>10^(L55-36.4)/3.02</f>
        <v>4.278469779303338E-3</v>
      </c>
      <c r="N55" s="3">
        <f>(E55/M55)*100</f>
        <v>3.2080839170000274E-6</v>
      </c>
      <c r="O55" s="2"/>
      <c r="P55" s="2">
        <f>AVERAGE(N55:N69)</f>
        <v>61.725445779877681</v>
      </c>
      <c r="Q55" s="1"/>
      <c r="R55" s="20">
        <f>STDEV(N55:N69)</f>
        <v>184.35375471305525</v>
      </c>
      <c r="S55" s="1"/>
      <c r="T55" s="2"/>
      <c r="U55" s="1"/>
      <c r="V55" s="1"/>
      <c r="W55" s="1"/>
      <c r="X55" s="1"/>
      <c r="Y55" s="1"/>
      <c r="Z55" s="1"/>
    </row>
    <row r="56" spans="1:26" x14ac:dyDescent="0.25">
      <c r="A56" s="1"/>
      <c r="B56" s="18" t="s">
        <v>15</v>
      </c>
      <c r="C56" s="1">
        <v>26.112719726562499</v>
      </c>
      <c r="D56" s="1"/>
      <c r="E56" s="2">
        <f t="shared" ref="E56:E69" si="6">10^(C56-35.5)/3.06</f>
        <v>1.3396714436625379E-10</v>
      </c>
      <c r="F56" s="2"/>
      <c r="G56" s="1"/>
      <c r="H56" s="2"/>
      <c r="I56" s="19"/>
      <c r="J56" s="1"/>
      <c r="K56" s="18"/>
      <c r="L56" s="1">
        <v>41.113499450683499</v>
      </c>
      <c r="M56" s="2">
        <f t="shared" ref="M56:M69" si="7">10^(L56-36.4)/3.02</f>
        <v>17119.556424782182</v>
      </c>
      <c r="N56" s="3">
        <f t="shared" ref="N56:N69" si="8">(E56/M56)*100</f>
        <v>7.825386420195072E-13</v>
      </c>
      <c r="O56" s="2"/>
      <c r="P56" s="1">
        <v>61.725445779877681</v>
      </c>
      <c r="Q56" s="1"/>
      <c r="R56" s="19"/>
      <c r="S56" s="1"/>
      <c r="T56" s="2"/>
      <c r="U56" s="1"/>
      <c r="V56" s="1"/>
      <c r="W56" s="1"/>
      <c r="X56" s="1"/>
      <c r="Y56" s="1"/>
      <c r="Z56" s="1"/>
    </row>
    <row r="57" spans="1:26" x14ac:dyDescent="0.25">
      <c r="A57" s="1"/>
      <c r="B57" s="18" t="s">
        <v>25</v>
      </c>
      <c r="C57" s="1">
        <v>26.129348449706999</v>
      </c>
      <c r="D57" s="1"/>
      <c r="E57" s="2">
        <f t="shared" si="6"/>
        <v>1.391960858509398E-10</v>
      </c>
      <c r="F57" s="2"/>
      <c r="G57" s="6"/>
      <c r="H57" s="2"/>
      <c r="I57" s="20"/>
      <c r="J57" s="1"/>
      <c r="K57" s="18"/>
      <c r="L57" s="1">
        <v>34.236598968505803</v>
      </c>
      <c r="M57" s="2">
        <f t="shared" si="7"/>
        <v>2.2729612171285205E-3</v>
      </c>
      <c r="N57" s="2">
        <f t="shared" si="8"/>
        <v>6.1239974004831078E-6</v>
      </c>
      <c r="O57" s="2"/>
      <c r="P57" s="2"/>
      <c r="Q57" s="1"/>
      <c r="R57" s="19"/>
      <c r="S57" s="1"/>
      <c r="T57" s="2"/>
      <c r="U57" s="1"/>
      <c r="V57" s="1"/>
      <c r="W57" s="1"/>
      <c r="X57" s="1"/>
      <c r="Y57" s="1"/>
      <c r="Z57" s="1"/>
    </row>
    <row r="58" spans="1:26" x14ac:dyDescent="0.25">
      <c r="A58" s="1"/>
      <c r="B58" s="18" t="s">
        <v>26</v>
      </c>
      <c r="C58" s="1">
        <v>36.130172729492102</v>
      </c>
      <c r="D58" s="1"/>
      <c r="E58" s="2">
        <f t="shared" si="6"/>
        <v>1.3946052732307967</v>
      </c>
      <c r="F58" s="2"/>
      <c r="G58" s="7"/>
      <c r="H58" s="2"/>
      <c r="I58" s="19"/>
      <c r="J58" s="1"/>
      <c r="K58" s="18"/>
      <c r="L58" s="1">
        <v>42.486537933349602</v>
      </c>
      <c r="M58" s="2">
        <f t="shared" si="7"/>
        <v>404139.21205681795</v>
      </c>
      <c r="N58" s="2">
        <f t="shared" si="8"/>
        <v>3.4508041576394454E-4</v>
      </c>
      <c r="O58" s="2"/>
      <c r="P58" s="1"/>
      <c r="Q58" s="2"/>
      <c r="R58" s="20"/>
      <c r="S58" s="1"/>
      <c r="T58" s="2"/>
      <c r="U58" s="2"/>
      <c r="V58" s="2"/>
      <c r="W58" s="1"/>
      <c r="X58" s="1"/>
      <c r="Y58" s="1"/>
      <c r="Z58" s="1"/>
    </row>
    <row r="59" spans="1:26" x14ac:dyDescent="0.25">
      <c r="A59" s="1"/>
      <c r="B59" s="18" t="s">
        <v>29</v>
      </c>
      <c r="C59" s="1">
        <v>26.022123925781202</v>
      </c>
      <c r="D59" s="1"/>
      <c r="E59" s="2">
        <f t="shared" si="6"/>
        <v>1.0874329775419605E-10</v>
      </c>
      <c r="F59" s="2"/>
      <c r="G59" s="6"/>
      <c r="H59" s="2"/>
      <c r="I59" s="19"/>
      <c r="J59" s="1"/>
      <c r="K59" s="18"/>
      <c r="L59" s="1">
        <v>34.755444526672299</v>
      </c>
      <c r="M59" s="2">
        <f t="shared" si="7"/>
        <v>7.5065016382112968E-3</v>
      </c>
      <c r="N59" s="2">
        <f t="shared" si="8"/>
        <v>1.4486548194520635E-6</v>
      </c>
      <c r="O59" s="2"/>
      <c r="P59" s="1"/>
      <c r="Q59" s="1"/>
      <c r="R59" s="19"/>
      <c r="S59" s="1"/>
      <c r="T59" s="2"/>
      <c r="U59" s="8"/>
      <c r="V59" s="1"/>
      <c r="W59" s="1"/>
      <c r="X59" s="1"/>
      <c r="Y59" s="1"/>
      <c r="Z59" s="1"/>
    </row>
    <row r="60" spans="1:26" x14ac:dyDescent="0.25">
      <c r="A60" s="1"/>
      <c r="B60" s="18" t="s">
        <v>22</v>
      </c>
      <c r="C60" s="1">
        <v>22.210401397704999</v>
      </c>
      <c r="D60" s="1"/>
      <c r="E60" s="9">
        <f t="shared" si="6"/>
        <v>1.677567374063577E-14</v>
      </c>
      <c r="F60" s="2"/>
      <c r="G60" s="6"/>
      <c r="H60" s="1"/>
      <c r="I60" s="19"/>
      <c r="J60" s="1"/>
      <c r="K60" s="18"/>
      <c r="L60" s="1">
        <v>34.514631497192298</v>
      </c>
      <c r="M60" s="2">
        <f t="shared" si="7"/>
        <v>4.3114619159109156E-3</v>
      </c>
      <c r="N60" s="2">
        <f t="shared" si="8"/>
        <v>3.8909479122910088E-10</v>
      </c>
      <c r="O60" s="2"/>
      <c r="P60" s="1"/>
      <c r="Q60" s="1"/>
      <c r="R60" s="19"/>
      <c r="S60" s="1"/>
      <c r="T60" s="2"/>
      <c r="U60" s="1"/>
      <c r="V60" s="1"/>
      <c r="W60" s="1"/>
      <c r="X60" s="1"/>
      <c r="Y60" s="1"/>
      <c r="Z60" s="1"/>
    </row>
    <row r="61" spans="1:26" x14ac:dyDescent="0.25">
      <c r="A61" s="1"/>
      <c r="B61" s="18" t="s">
        <v>19</v>
      </c>
      <c r="C61" s="1">
        <v>22.2119305419921</v>
      </c>
      <c r="D61" s="1"/>
      <c r="E61" s="2">
        <f t="shared" si="6"/>
        <v>1.6834844742536075E-14</v>
      </c>
      <c r="F61" s="2"/>
      <c r="G61" s="6"/>
      <c r="H61" s="1"/>
      <c r="I61" s="19"/>
      <c r="J61" s="1"/>
      <c r="K61" s="18"/>
      <c r="L61" s="1">
        <v>34.231056594848603</v>
      </c>
      <c r="M61" s="2">
        <f t="shared" si="7"/>
        <v>2.2441384763188803E-3</v>
      </c>
      <c r="N61" s="2">
        <f t="shared" si="8"/>
        <v>7.5016960495908052E-10</v>
      </c>
      <c r="O61" s="2"/>
      <c r="P61" s="1"/>
      <c r="Q61" s="1"/>
      <c r="R61" s="19"/>
      <c r="S61" s="1"/>
      <c r="T61" s="2"/>
      <c r="U61" s="1"/>
      <c r="V61" s="1"/>
      <c r="W61" s="1"/>
      <c r="X61" s="1"/>
      <c r="Y61" s="1"/>
      <c r="Z61" s="1"/>
    </row>
    <row r="62" spans="1:26" x14ac:dyDescent="0.25">
      <c r="A62" s="1"/>
      <c r="B62" s="18" t="s">
        <v>21</v>
      </c>
      <c r="C62" s="1">
        <v>25.1128536224365</v>
      </c>
      <c r="D62" s="1"/>
      <c r="E62" s="2">
        <f t="shared" si="6"/>
        <v>1.3400845369451404E-11</v>
      </c>
      <c r="F62" s="2"/>
      <c r="G62" s="6"/>
      <c r="H62" s="1"/>
      <c r="I62" s="19"/>
      <c r="J62" s="1"/>
      <c r="K62" s="18"/>
      <c r="L62" s="1">
        <v>34.245772171020498</v>
      </c>
      <c r="M62" s="2">
        <f t="shared" si="7"/>
        <v>2.3214815051391027E-3</v>
      </c>
      <c r="N62" s="2">
        <f t="shared" si="8"/>
        <v>5.7725402247598047E-7</v>
      </c>
      <c r="O62" s="2"/>
      <c r="P62" s="1"/>
      <c r="Q62" s="1"/>
      <c r="R62" s="19"/>
      <c r="S62" s="1"/>
      <c r="T62" s="2"/>
      <c r="U62" s="1"/>
      <c r="V62" s="1"/>
      <c r="W62" s="1"/>
      <c r="X62" s="1"/>
      <c r="Y62" s="1"/>
      <c r="Z62" s="1"/>
    </row>
    <row r="63" spans="1:26" x14ac:dyDescent="0.25">
      <c r="A63" s="1"/>
      <c r="B63" s="18" t="s">
        <v>18</v>
      </c>
      <c r="C63" s="1">
        <v>37.661638488769498</v>
      </c>
      <c r="D63" s="1"/>
      <c r="E63" s="2">
        <f t="shared" si="6"/>
        <v>47.41514273751735</v>
      </c>
      <c r="F63" s="2"/>
      <c r="G63" s="6"/>
      <c r="H63" s="1"/>
      <c r="I63" s="19"/>
      <c r="J63" s="1"/>
      <c r="K63" s="18"/>
      <c r="L63" s="1">
        <v>38.4240818023681</v>
      </c>
      <c r="M63" s="2">
        <f t="shared" si="7"/>
        <v>35.000549233308519</v>
      </c>
      <c r="N63" s="2">
        <f t="shared" si="8"/>
        <v>135.4697105506973</v>
      </c>
      <c r="O63" s="2"/>
      <c r="P63" s="1"/>
      <c r="Q63" s="1"/>
      <c r="R63" s="19"/>
      <c r="S63" s="1"/>
      <c r="T63" s="2"/>
      <c r="U63" s="1"/>
      <c r="V63" s="1"/>
      <c r="W63" s="1"/>
      <c r="X63" s="1"/>
      <c r="Y63" s="1"/>
      <c r="Z63" s="1"/>
    </row>
    <row r="64" spans="1:26" x14ac:dyDescent="0.25">
      <c r="A64" s="1"/>
      <c r="B64" s="18" t="s">
        <v>16</v>
      </c>
      <c r="C64" s="1">
        <v>36.2423992156982</v>
      </c>
      <c r="D64" s="1"/>
      <c r="E64" s="2">
        <f t="shared" si="6"/>
        <v>1.8058338487048569</v>
      </c>
      <c r="F64" s="2"/>
      <c r="G64" s="6"/>
      <c r="H64" s="1"/>
      <c r="I64" s="19"/>
      <c r="J64" s="1"/>
      <c r="K64" s="18"/>
      <c r="L64" s="1">
        <v>36.283477783203097</v>
      </c>
      <c r="M64" s="2">
        <f t="shared" si="7"/>
        <v>0.25320416211711461</v>
      </c>
      <c r="N64" s="2">
        <f t="shared" si="8"/>
        <v>713.19279809847831</v>
      </c>
      <c r="O64" s="2"/>
      <c r="P64" s="1"/>
      <c r="Q64" s="1"/>
      <c r="R64" s="19"/>
      <c r="S64" s="1"/>
      <c r="T64" s="2"/>
      <c r="U64" s="1"/>
      <c r="V64" s="1"/>
      <c r="W64" s="1"/>
      <c r="X64" s="1"/>
      <c r="Y64" s="1"/>
      <c r="Z64" s="1"/>
    </row>
    <row r="65" spans="1:26" x14ac:dyDescent="0.25">
      <c r="A65" s="1"/>
      <c r="B65" s="18" t="s">
        <v>23</v>
      </c>
      <c r="C65" s="1">
        <v>36.110255126953099</v>
      </c>
      <c r="D65" s="1"/>
      <c r="E65" s="2">
        <f t="shared" si="6"/>
        <v>1.3320904061248982</v>
      </c>
      <c r="F65" s="2"/>
      <c r="G65" s="6"/>
      <c r="H65" s="1"/>
      <c r="I65" s="19"/>
      <c r="J65" s="1"/>
      <c r="K65" s="18"/>
      <c r="L65" s="1">
        <v>37.116817474365199</v>
      </c>
      <c r="M65" s="2">
        <f t="shared" si="7"/>
        <v>1.7250851291269684</v>
      </c>
      <c r="N65" s="2">
        <f t="shared" si="8"/>
        <v>77.218821473410003</v>
      </c>
      <c r="O65" s="2"/>
      <c r="P65" s="1"/>
      <c r="Q65" s="1"/>
      <c r="R65" s="19"/>
      <c r="S65" s="1"/>
      <c r="T65" s="2"/>
      <c r="U65" s="1"/>
      <c r="V65" s="1"/>
      <c r="W65" s="1"/>
      <c r="X65" s="1"/>
      <c r="Y65" s="1"/>
      <c r="Z65" s="1"/>
    </row>
    <row r="66" spans="1:26" x14ac:dyDescent="0.25">
      <c r="A66" s="1"/>
      <c r="B66" s="18" t="s">
        <v>17</v>
      </c>
      <c r="C66" s="1">
        <v>20.8489280700683</v>
      </c>
      <c r="D66" s="1"/>
      <c r="E66" s="2">
        <f t="shared" si="6"/>
        <v>7.2980467926048845E-16</v>
      </c>
      <c r="F66" s="2"/>
      <c r="G66" s="6"/>
      <c r="H66" s="2"/>
      <c r="I66" s="20"/>
      <c r="J66" s="1"/>
      <c r="K66" s="18"/>
      <c r="L66" s="1">
        <v>38.482086944579997</v>
      </c>
      <c r="M66" s="2">
        <f t="shared" si="7"/>
        <v>40.001843058727928</v>
      </c>
      <c r="N66" s="2">
        <f t="shared" si="8"/>
        <v>1.8244276349693188E-15</v>
      </c>
      <c r="O66" s="2"/>
      <c r="P66" s="1"/>
      <c r="Q66" s="1"/>
      <c r="R66" s="19"/>
      <c r="S66" s="1"/>
      <c r="T66" s="2"/>
      <c r="U66" s="1"/>
      <c r="V66" s="1"/>
      <c r="W66" s="1"/>
      <c r="X66" s="1"/>
      <c r="Y66" s="1"/>
      <c r="Z66" s="1"/>
    </row>
    <row r="67" spans="1:26" x14ac:dyDescent="0.25">
      <c r="A67" s="1"/>
      <c r="B67" s="18" t="s">
        <v>27</v>
      </c>
      <c r="C67" s="1">
        <v>26.0280937957763</v>
      </c>
      <c r="D67" s="1"/>
      <c r="E67" s="2">
        <f t="shared" si="6"/>
        <v>1.1024841875666725E-10</v>
      </c>
      <c r="F67" s="2"/>
      <c r="G67" s="6"/>
      <c r="H67" s="1"/>
      <c r="I67" s="19"/>
      <c r="J67" s="1"/>
      <c r="K67" s="18"/>
      <c r="L67" s="1">
        <v>36.211532592773402</v>
      </c>
      <c r="M67" s="2">
        <f t="shared" si="7"/>
        <v>0.21454858263645302</v>
      </c>
      <c r="N67" s="2">
        <f t="shared" si="8"/>
        <v>5.1386225628663469E-8</v>
      </c>
      <c r="O67" s="2"/>
      <c r="P67" s="1"/>
      <c r="Q67" s="2"/>
      <c r="R67" s="20"/>
      <c r="S67" s="1"/>
      <c r="T67" s="2"/>
      <c r="U67" s="1"/>
      <c r="V67" s="1"/>
      <c r="W67" s="1"/>
      <c r="X67" s="1"/>
      <c r="Y67" s="1"/>
      <c r="Z67" s="1"/>
    </row>
    <row r="68" spans="1:26" x14ac:dyDescent="0.25">
      <c r="A68" s="1"/>
      <c r="B68" s="18" t="s">
        <v>24</v>
      </c>
      <c r="C68" s="1">
        <v>26.273658752441399</v>
      </c>
      <c r="D68" s="1"/>
      <c r="E68" s="2">
        <f t="shared" si="6"/>
        <v>1.9406058040766053E-10</v>
      </c>
      <c r="F68" s="2"/>
      <c r="G68" s="6"/>
      <c r="H68" s="1"/>
      <c r="I68" s="19"/>
      <c r="J68" s="1"/>
      <c r="K68" s="18"/>
      <c r="L68" s="1">
        <v>36.242668151855</v>
      </c>
      <c r="M68" s="2">
        <f t="shared" si="7"/>
        <v>0.23049484076858226</v>
      </c>
      <c r="N68" s="2">
        <f t="shared" si="8"/>
        <v>8.4193025648889961E-8</v>
      </c>
      <c r="O68" s="2"/>
      <c r="P68" s="1"/>
      <c r="Q68" s="1"/>
      <c r="R68" s="19"/>
      <c r="S68" s="1"/>
      <c r="T68" s="2"/>
      <c r="U68" s="2"/>
      <c r="V68" s="2"/>
      <c r="W68" s="1"/>
      <c r="X68" s="1"/>
      <c r="Y68" s="1"/>
      <c r="Z68" s="1"/>
    </row>
    <row r="69" spans="1:26" ht="15.75" thickBot="1" x14ac:dyDescent="0.3">
      <c r="A69" s="1"/>
      <c r="B69" s="21" t="s">
        <v>20</v>
      </c>
      <c r="C69" s="22">
        <v>25.886821746826101</v>
      </c>
      <c r="D69" s="22"/>
      <c r="E69" s="23">
        <f t="shared" si="6"/>
        <v>7.9634328138883397E-11</v>
      </c>
      <c r="F69" s="23"/>
      <c r="G69" s="30"/>
      <c r="H69" s="22"/>
      <c r="I69" s="27"/>
      <c r="J69" s="1"/>
      <c r="K69" s="21"/>
      <c r="L69" s="22">
        <v>38.123636956787102</v>
      </c>
      <c r="M69" s="23">
        <f t="shared" si="7"/>
        <v>17.523869641081703</v>
      </c>
      <c r="N69" s="23">
        <f t="shared" si="8"/>
        <v>4.5443346572377133E-10</v>
      </c>
      <c r="O69" s="23"/>
      <c r="P69" s="22"/>
      <c r="Q69" s="22"/>
      <c r="R69" s="27"/>
      <c r="S69" s="1"/>
      <c r="T69" s="2"/>
      <c r="U69" s="1"/>
      <c r="V69" s="1"/>
      <c r="W69" s="1"/>
      <c r="X69" s="1"/>
      <c r="Y69" s="1"/>
      <c r="Z69" s="1"/>
    </row>
    <row r="70" spans="1:26" ht="15.75" thickBot="1" x14ac:dyDescent="0.3">
      <c r="A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x14ac:dyDescent="0.25">
      <c r="A71" s="1"/>
      <c r="B71" s="14" t="s">
        <v>79</v>
      </c>
      <c r="C71" s="15"/>
      <c r="D71" s="16"/>
      <c r="E71" s="16"/>
      <c r="F71" s="16"/>
      <c r="G71" s="16"/>
      <c r="H71" s="16"/>
      <c r="I71" s="17"/>
      <c r="J71" s="12"/>
      <c r="K71" s="25"/>
      <c r="L71" s="15" t="s">
        <v>80</v>
      </c>
      <c r="M71" s="15"/>
      <c r="N71" s="34"/>
      <c r="O71" s="34"/>
      <c r="P71" s="34"/>
      <c r="Q71" s="34"/>
      <c r="R71" s="35"/>
      <c r="T71" s="1"/>
      <c r="U71" s="1"/>
      <c r="V71" s="1"/>
      <c r="W71" s="1"/>
      <c r="X71" s="1"/>
      <c r="Y71" s="1"/>
      <c r="Z71" s="1"/>
    </row>
    <row r="72" spans="1:26" x14ac:dyDescent="0.25">
      <c r="A72" s="1"/>
      <c r="B72" s="31"/>
      <c r="C72" s="32"/>
      <c r="D72" s="32"/>
      <c r="E72" s="32"/>
      <c r="F72" s="32"/>
      <c r="G72" s="32"/>
      <c r="H72" s="32"/>
      <c r="I72" s="33"/>
      <c r="K72" s="31"/>
      <c r="L72" s="32"/>
      <c r="M72" s="32"/>
      <c r="N72" s="32"/>
      <c r="O72" s="32"/>
      <c r="P72" s="32"/>
      <c r="Q72" s="32"/>
      <c r="R72" s="33"/>
      <c r="T72" s="1"/>
      <c r="U72" s="1"/>
      <c r="V72" s="1"/>
      <c r="W72" s="1"/>
      <c r="X72" s="1"/>
      <c r="Y72" s="1"/>
      <c r="Z72" s="1"/>
    </row>
    <row r="73" spans="1:26" x14ac:dyDescent="0.25">
      <c r="A73" s="1"/>
      <c r="B73" s="18" t="s">
        <v>42</v>
      </c>
      <c r="C73" s="1" t="s">
        <v>31</v>
      </c>
      <c r="D73" s="1"/>
      <c r="E73" s="1"/>
      <c r="F73" s="1"/>
      <c r="G73" s="1"/>
      <c r="H73" s="1"/>
      <c r="I73" s="19"/>
      <c r="J73" s="1"/>
      <c r="K73" s="18"/>
      <c r="L73" s="1"/>
      <c r="M73" s="1"/>
      <c r="N73" s="1"/>
      <c r="O73" s="1"/>
      <c r="P73" s="1"/>
      <c r="Q73" s="1"/>
      <c r="R73" s="19"/>
      <c r="S73" s="1"/>
      <c r="T73" s="1"/>
      <c r="U73" s="1"/>
      <c r="V73" s="1"/>
      <c r="W73" s="1"/>
      <c r="X73" s="1"/>
      <c r="Y73" s="1"/>
      <c r="Z73" s="1"/>
    </row>
    <row r="74" spans="1:26" x14ac:dyDescent="0.25">
      <c r="A74" s="1"/>
      <c r="B74" s="18" t="s">
        <v>33</v>
      </c>
      <c r="C74" s="1"/>
      <c r="D74" s="1"/>
      <c r="E74" s="1"/>
      <c r="F74" s="1"/>
      <c r="G74" s="1"/>
      <c r="H74" s="1"/>
      <c r="I74" s="19"/>
      <c r="J74" s="1"/>
      <c r="K74" s="18"/>
      <c r="L74" s="1"/>
      <c r="M74" s="1" t="s">
        <v>4</v>
      </c>
      <c r="N74" s="1"/>
      <c r="O74" s="1"/>
      <c r="P74" s="1"/>
      <c r="Q74" s="1"/>
      <c r="R74" s="19"/>
      <c r="S74" s="1"/>
      <c r="T74" s="2"/>
      <c r="U74" s="1"/>
      <c r="V74" s="1"/>
      <c r="W74" s="1"/>
      <c r="X74" s="1"/>
      <c r="Y74" s="2"/>
      <c r="Z74" s="2"/>
    </row>
    <row r="75" spans="1:26" x14ac:dyDescent="0.25">
      <c r="A75" s="1"/>
      <c r="B75" s="18"/>
      <c r="C75" s="1" t="s">
        <v>43</v>
      </c>
      <c r="D75" s="1"/>
      <c r="E75" s="1" t="s">
        <v>8</v>
      </c>
      <c r="F75" s="1" t="s">
        <v>9</v>
      </c>
      <c r="G75" s="1"/>
      <c r="H75" s="1" t="s">
        <v>10</v>
      </c>
      <c r="I75" s="19"/>
      <c r="J75" s="1"/>
      <c r="K75" s="18"/>
      <c r="L75" s="1" t="s">
        <v>36</v>
      </c>
      <c r="M75" s="1" t="s">
        <v>8</v>
      </c>
      <c r="N75" s="1" t="s">
        <v>12</v>
      </c>
      <c r="O75" s="1"/>
      <c r="P75" s="1" t="s">
        <v>14</v>
      </c>
      <c r="Q75" s="1"/>
      <c r="R75" s="19" t="s">
        <v>10</v>
      </c>
      <c r="S75" s="1"/>
      <c r="T75" s="2"/>
      <c r="U75" s="1"/>
      <c r="V75" s="1"/>
      <c r="W75" s="1"/>
      <c r="X75" s="1"/>
      <c r="Y75" s="1"/>
      <c r="Z75" s="1"/>
    </row>
    <row r="76" spans="1:26" x14ac:dyDescent="0.25">
      <c r="A76" s="1"/>
      <c r="B76" s="18"/>
      <c r="C76" s="1">
        <v>36.678682403564402</v>
      </c>
      <c r="D76" s="1"/>
      <c r="E76" s="2">
        <f>10^(C76-35.5)/3.06</f>
        <v>4.931294925102498</v>
      </c>
      <c r="F76" s="2">
        <f>AVERAGE(E76:E90)</f>
        <v>2.002351038658277</v>
      </c>
      <c r="G76" s="2"/>
      <c r="H76" s="2">
        <f>STDEV(E76:E90)</f>
        <v>3.4634673874481896</v>
      </c>
      <c r="I76" s="19"/>
      <c r="J76" s="1"/>
      <c r="K76" s="18"/>
      <c r="L76" s="1">
        <v>40.721195411682103</v>
      </c>
      <c r="M76" s="2">
        <f>10^(L76-36.4)/3.02</f>
        <v>6937.2679404271457</v>
      </c>
      <c r="N76" s="2">
        <f>(E76/M76)*100</f>
        <v>7.1084106415512979E-2</v>
      </c>
      <c r="O76" s="2"/>
      <c r="P76" s="2">
        <f>AVERAGE(N76:N90)</f>
        <v>34.229879570292852</v>
      </c>
      <c r="Q76" s="2"/>
      <c r="R76" s="20">
        <f>STDEV(N76:N90)</f>
        <v>100.14107427752349</v>
      </c>
      <c r="S76" s="1"/>
      <c r="T76" s="2"/>
      <c r="U76" s="3"/>
      <c r="V76" s="2"/>
      <c r="W76" s="1"/>
      <c r="X76" s="1"/>
      <c r="Y76" s="1"/>
      <c r="Z76" s="1"/>
    </row>
    <row r="77" spans="1:26" x14ac:dyDescent="0.25">
      <c r="A77" s="1"/>
      <c r="B77" s="18"/>
      <c r="C77" s="1">
        <v>34.059974670410099</v>
      </c>
      <c r="D77" s="1"/>
      <c r="E77" s="2">
        <f t="shared" ref="E77:E90" si="9">10^(C77-35.5)/3.06</f>
        <v>1.1864603901685559E-2</v>
      </c>
      <c r="F77" s="2"/>
      <c r="G77" s="1"/>
      <c r="H77" s="2"/>
      <c r="I77" s="19"/>
      <c r="J77" s="1"/>
      <c r="K77" s="18"/>
      <c r="L77" s="1">
        <v>40.113499450683499</v>
      </c>
      <c r="M77" s="2">
        <f t="shared" ref="M77:M90" si="10">10^(L77-36.4)/3.02</f>
        <v>1711.9556424782163</v>
      </c>
      <c r="N77" s="2">
        <f t="shared" ref="N77:N90" si="11">(E77/M77)*100</f>
        <v>6.9304388544264104E-4</v>
      </c>
      <c r="O77" s="2"/>
      <c r="P77" s="2"/>
      <c r="Q77" s="1"/>
      <c r="R77" s="19"/>
      <c r="S77" s="1"/>
      <c r="T77" s="2"/>
      <c r="U77" s="8"/>
      <c r="V77" s="1"/>
      <c r="W77" s="1"/>
      <c r="X77" s="1"/>
      <c r="Y77" s="1"/>
      <c r="Z77" s="1"/>
    </row>
    <row r="78" spans="1:26" x14ac:dyDescent="0.25">
      <c r="A78" s="1"/>
      <c r="B78" s="18"/>
      <c r="C78" s="1">
        <v>36.234226989745999</v>
      </c>
      <c r="D78" s="1"/>
      <c r="E78" s="2">
        <f t="shared" si="9"/>
        <v>1.7721707463015401</v>
      </c>
      <c r="F78" s="2"/>
      <c r="G78" s="2"/>
      <c r="H78" s="2"/>
      <c r="I78" s="19"/>
      <c r="J78" s="1"/>
      <c r="K78" s="18"/>
      <c r="L78" s="1">
        <v>40.236598968505803</v>
      </c>
      <c r="M78" s="2">
        <f t="shared" si="10"/>
        <v>2272.9612171285257</v>
      </c>
      <c r="N78" s="2">
        <f t="shared" si="11"/>
        <v>7.7967487212138031E-2</v>
      </c>
      <c r="O78" s="2"/>
      <c r="P78" s="2"/>
      <c r="Q78" s="2"/>
      <c r="R78" s="19"/>
      <c r="S78" s="1"/>
      <c r="T78" s="2"/>
      <c r="U78" s="1"/>
      <c r="V78" s="1"/>
      <c r="W78" s="1"/>
      <c r="X78" s="1"/>
      <c r="Y78" s="1"/>
      <c r="Z78" s="1"/>
    </row>
    <row r="79" spans="1:26" x14ac:dyDescent="0.25">
      <c r="A79" s="1"/>
      <c r="B79" s="18"/>
      <c r="C79" s="1">
        <v>35.998352844238198</v>
      </c>
      <c r="D79" s="1"/>
      <c r="E79" s="2">
        <f t="shared" si="9"/>
        <v>1.0295120109830764</v>
      </c>
      <c r="F79" s="1"/>
      <c r="G79" s="1"/>
      <c r="H79" s="2"/>
      <c r="I79" s="19"/>
      <c r="J79" s="1"/>
      <c r="K79" s="18"/>
      <c r="L79" s="1">
        <v>40.236537933349602</v>
      </c>
      <c r="M79" s="2">
        <f t="shared" si="10"/>
        <v>2272.6418006941453</v>
      </c>
      <c r="N79" s="2">
        <f t="shared" si="11"/>
        <v>4.5300232120549178E-2</v>
      </c>
      <c r="O79" s="2"/>
      <c r="P79" s="1"/>
      <c r="Q79" s="1"/>
      <c r="R79" s="19"/>
      <c r="S79" s="1"/>
      <c r="T79" s="2"/>
      <c r="U79" s="1"/>
      <c r="V79" s="1"/>
      <c r="W79" s="1"/>
      <c r="X79" s="1"/>
      <c r="Y79" s="1"/>
      <c r="Z79" s="1"/>
    </row>
    <row r="80" spans="1:26" x14ac:dyDescent="0.25">
      <c r="A80" s="1"/>
      <c r="B80" s="18"/>
      <c r="C80" s="1">
        <v>34.6094360351562</v>
      </c>
      <c r="D80" s="1"/>
      <c r="E80" s="2">
        <f t="shared" si="9"/>
        <v>4.2045024382994879E-2</v>
      </c>
      <c r="F80" s="1"/>
      <c r="G80" s="1"/>
      <c r="H80" s="2"/>
      <c r="I80" s="19"/>
      <c r="J80" s="1"/>
      <c r="K80" s="18"/>
      <c r="L80" s="1">
        <v>40.755444526672299</v>
      </c>
      <c r="M80" s="2">
        <f t="shared" si="10"/>
        <v>7506.5016382113026</v>
      </c>
      <c r="N80" s="2">
        <f t="shared" si="11"/>
        <v>5.6011476996111918E-4</v>
      </c>
      <c r="O80" s="2"/>
      <c r="P80" s="1"/>
      <c r="Q80" s="1"/>
      <c r="R80" s="19"/>
      <c r="S80" s="1"/>
      <c r="T80" s="2"/>
      <c r="U80" s="1"/>
      <c r="V80" s="1"/>
      <c r="W80" s="1"/>
      <c r="X80" s="1"/>
      <c r="Y80" s="1"/>
      <c r="Z80" s="1"/>
    </row>
    <row r="81" spans="1:26" x14ac:dyDescent="0.25">
      <c r="A81" s="1"/>
      <c r="B81" s="18"/>
      <c r="C81" s="1">
        <v>32.776999664306601</v>
      </c>
      <c r="D81" s="1"/>
      <c r="E81" s="2">
        <f t="shared" si="9"/>
        <v>6.1841246925969408E-4</v>
      </c>
      <c r="F81" s="1"/>
      <c r="G81" s="1"/>
      <c r="H81" s="2"/>
      <c r="I81" s="19"/>
      <c r="J81" s="1"/>
      <c r="K81" s="18"/>
      <c r="L81" s="1">
        <v>40.864631497192299</v>
      </c>
      <c r="M81" s="2">
        <f t="shared" si="10"/>
        <v>9652.1609292821686</v>
      </c>
      <c r="N81" s="2">
        <f t="shared" si="11"/>
        <v>6.4069846513187539E-6</v>
      </c>
      <c r="O81" s="2"/>
      <c r="P81" s="1"/>
      <c r="Q81" s="1"/>
      <c r="R81" s="19"/>
      <c r="S81" s="1"/>
      <c r="T81" s="2"/>
      <c r="U81" s="1"/>
      <c r="V81" s="1"/>
      <c r="W81" s="1"/>
      <c r="X81" s="1"/>
      <c r="Y81" s="1"/>
      <c r="Z81" s="1"/>
    </row>
    <row r="82" spans="1:26" x14ac:dyDescent="0.25">
      <c r="A82" s="1"/>
      <c r="B82" s="18"/>
      <c r="C82" s="1">
        <v>36.9872436523437</v>
      </c>
      <c r="D82" s="1"/>
      <c r="E82" s="2">
        <f t="shared" si="9"/>
        <v>10.035112044652172</v>
      </c>
      <c r="F82" s="1"/>
      <c r="G82" s="1"/>
      <c r="H82" s="2"/>
      <c r="I82" s="19"/>
      <c r="J82" s="1"/>
      <c r="K82" s="18"/>
      <c r="L82" s="1">
        <v>40.4610565948486</v>
      </c>
      <c r="M82" s="2">
        <f t="shared" si="10"/>
        <v>3811.0939226536848</v>
      </c>
      <c r="N82" s="2">
        <f t="shared" si="11"/>
        <v>0.26331316541431937</v>
      </c>
      <c r="O82" s="2"/>
      <c r="P82" s="1"/>
      <c r="Q82" s="1"/>
      <c r="R82" s="19"/>
      <c r="S82" s="1"/>
      <c r="T82" s="2"/>
      <c r="U82" s="1"/>
      <c r="V82" s="1"/>
      <c r="W82" s="1"/>
      <c r="X82" s="1"/>
      <c r="Y82" s="1"/>
      <c r="Z82" s="1"/>
    </row>
    <row r="83" spans="1:26" x14ac:dyDescent="0.25">
      <c r="A83" s="1"/>
      <c r="B83" s="18"/>
      <c r="C83" s="1">
        <v>34.632125854492102</v>
      </c>
      <c r="D83" s="1"/>
      <c r="E83" s="2">
        <f t="shared" si="9"/>
        <v>4.430007158554982E-2</v>
      </c>
      <c r="F83" s="1"/>
      <c r="G83" s="1"/>
      <c r="H83" s="2"/>
      <c r="I83" s="19"/>
      <c r="J83" s="1"/>
      <c r="K83" s="18"/>
      <c r="L83" s="1">
        <v>40.8757721710205</v>
      </c>
      <c r="M83" s="2">
        <f t="shared" si="10"/>
        <v>9902.9646336904225</v>
      </c>
      <c r="N83" s="2">
        <f t="shared" si="11"/>
        <v>4.4734151059005681E-4</v>
      </c>
      <c r="O83" s="2"/>
      <c r="P83" s="1"/>
      <c r="Q83" s="1"/>
      <c r="R83" s="19"/>
      <c r="S83" s="1"/>
      <c r="T83" s="2"/>
      <c r="U83" s="1"/>
      <c r="V83" s="1"/>
      <c r="W83" s="1"/>
      <c r="X83" s="1"/>
      <c r="Y83" s="1"/>
      <c r="Z83" s="1"/>
    </row>
    <row r="84" spans="1:26" x14ac:dyDescent="0.25">
      <c r="A84" s="1"/>
      <c r="B84" s="18"/>
      <c r="C84" s="1">
        <v>34.836808776855399</v>
      </c>
      <c r="D84" s="1"/>
      <c r="E84" s="2">
        <f t="shared" si="9"/>
        <v>7.097205008774507E-2</v>
      </c>
      <c r="F84" s="1"/>
      <c r="G84" s="1"/>
      <c r="H84" s="2"/>
      <c r="I84" s="19"/>
      <c r="J84" s="1"/>
      <c r="K84" s="18"/>
      <c r="L84" s="1">
        <v>40.124081802368103</v>
      </c>
      <c r="M84" s="2">
        <f t="shared" si="10"/>
        <v>1754.1828445677147</v>
      </c>
      <c r="N84" s="2">
        <f t="shared" si="11"/>
        <v>4.0458752807626961E-3</v>
      </c>
      <c r="O84" s="2"/>
      <c r="P84" s="1"/>
      <c r="Q84" s="1"/>
      <c r="R84" s="19"/>
      <c r="S84" s="1"/>
      <c r="T84" s="2"/>
      <c r="U84" s="1"/>
      <c r="V84" s="1"/>
      <c r="W84" s="1"/>
      <c r="X84" s="1"/>
      <c r="Y84" s="1"/>
      <c r="Z84" s="1"/>
    </row>
    <row r="85" spans="1:26" x14ac:dyDescent="0.25">
      <c r="A85" s="1"/>
      <c r="B85" s="18"/>
      <c r="C85" s="1">
        <v>30.998166198730399</v>
      </c>
      <c r="D85" s="1"/>
      <c r="E85" s="2">
        <f t="shared" si="9"/>
        <v>1.0290696555876004E-5</v>
      </c>
      <c r="F85" s="1"/>
      <c r="G85" s="1"/>
      <c r="H85" s="2"/>
      <c r="I85" s="19"/>
      <c r="J85" s="1"/>
      <c r="K85" s="18"/>
      <c r="L85" s="1">
        <v>40.283477783203097</v>
      </c>
      <c r="M85" s="2">
        <f t="shared" si="10"/>
        <v>2532.0416211711481</v>
      </c>
      <c r="N85" s="2">
        <f t="shared" si="11"/>
        <v>4.0641893363175582E-7</v>
      </c>
      <c r="O85" s="2"/>
      <c r="P85" s="1"/>
      <c r="Q85" s="1"/>
      <c r="R85" s="19"/>
      <c r="S85" s="1"/>
      <c r="T85" s="2"/>
      <c r="U85" s="1"/>
      <c r="V85" s="1"/>
      <c r="W85" s="1"/>
      <c r="X85" s="1"/>
      <c r="Y85" s="1"/>
      <c r="Z85" s="1"/>
    </row>
    <row r="86" spans="1:26" x14ac:dyDescent="0.25">
      <c r="A86" s="1"/>
      <c r="B86" s="18"/>
      <c r="C86" s="1">
        <v>34.827185440063403</v>
      </c>
      <c r="D86" s="1"/>
      <c r="E86" s="2">
        <f t="shared" si="9"/>
        <v>6.9416707940416114E-2</v>
      </c>
      <c r="F86" s="1"/>
      <c r="G86" s="1"/>
      <c r="H86" s="2"/>
      <c r="I86" s="19"/>
      <c r="J86" s="1"/>
      <c r="K86" s="18"/>
      <c r="L86" s="1">
        <v>37.116817474365199</v>
      </c>
      <c r="M86" s="2">
        <f t="shared" si="10"/>
        <v>1.7250851291269684</v>
      </c>
      <c r="N86" s="2">
        <f t="shared" si="11"/>
        <v>4.0239583988267613</v>
      </c>
      <c r="O86" s="2"/>
      <c r="P86" s="1"/>
      <c r="Q86" s="1"/>
      <c r="R86" s="19"/>
      <c r="S86" s="1"/>
      <c r="T86" s="2"/>
      <c r="U86" s="1"/>
      <c r="V86" s="1"/>
      <c r="W86" s="1"/>
      <c r="X86" s="1"/>
      <c r="Y86" s="1"/>
      <c r="Z86" s="1"/>
    </row>
    <row r="87" spans="1:26" x14ac:dyDescent="0.25">
      <c r="A87" s="1"/>
      <c r="B87" s="18"/>
      <c r="C87" s="1">
        <v>36.9779287719726</v>
      </c>
      <c r="D87" s="1"/>
      <c r="E87" s="2">
        <f t="shared" si="9"/>
        <v>9.8221677147314956</v>
      </c>
      <c r="F87" s="1"/>
      <c r="G87" s="1"/>
      <c r="H87" s="2"/>
      <c r="I87" s="19"/>
      <c r="J87" s="1"/>
      <c r="K87" s="18"/>
      <c r="L87" s="1">
        <v>37.282086944580001</v>
      </c>
      <c r="M87" s="2">
        <f t="shared" si="10"/>
        <v>2.5239456670648659</v>
      </c>
      <c r="N87" s="2">
        <f t="shared" si="11"/>
        <v>389.15923757399423</v>
      </c>
      <c r="O87" s="2"/>
      <c r="P87" s="1"/>
      <c r="Q87" s="1"/>
      <c r="R87" s="19"/>
      <c r="S87" s="1"/>
      <c r="T87" s="2"/>
      <c r="U87" s="1"/>
      <c r="V87" s="1"/>
      <c r="W87" s="1"/>
      <c r="X87" s="1"/>
      <c r="Y87" s="1"/>
      <c r="Z87" s="1"/>
    </row>
    <row r="88" spans="1:26" x14ac:dyDescent="0.25">
      <c r="A88" s="1"/>
      <c r="B88" s="18"/>
      <c r="C88" s="1">
        <v>34.987037353515603</v>
      </c>
      <c r="D88" s="1"/>
      <c r="E88" s="2">
        <f t="shared" si="9"/>
        <v>0.10030346291649705</v>
      </c>
      <c r="F88" s="1"/>
      <c r="G88" s="1"/>
      <c r="H88" s="2"/>
      <c r="I88" s="19"/>
      <c r="J88" s="1"/>
      <c r="K88" s="18"/>
      <c r="L88" s="1">
        <v>37.101532592773403</v>
      </c>
      <c r="M88" s="2">
        <f t="shared" si="10"/>
        <v>1.6654271864831951</v>
      </c>
      <c r="N88" s="2">
        <f t="shared" si="11"/>
        <v>6.0226867755355427</v>
      </c>
      <c r="O88" s="2"/>
      <c r="P88" s="1"/>
      <c r="Q88" s="1"/>
      <c r="R88" s="19"/>
      <c r="S88" s="1"/>
      <c r="T88" s="2"/>
      <c r="U88" s="1"/>
      <c r="V88" s="1"/>
      <c r="W88" s="1"/>
      <c r="X88" s="1"/>
      <c r="Y88" s="1"/>
      <c r="Z88" s="1"/>
    </row>
    <row r="89" spans="1:26" x14ac:dyDescent="0.25">
      <c r="A89" s="1"/>
      <c r="B89" s="18"/>
      <c r="C89" s="1">
        <v>36.106253814697197</v>
      </c>
      <c r="D89" s="1"/>
      <c r="E89" s="2">
        <f t="shared" si="9"/>
        <v>1.3198737397624516</v>
      </c>
      <c r="F89" s="1"/>
      <c r="G89" s="1"/>
      <c r="H89" s="2"/>
      <c r="I89" s="19"/>
      <c r="J89" s="1"/>
      <c r="K89" s="18"/>
      <c r="L89" s="1">
        <v>37.242668151855</v>
      </c>
      <c r="M89" s="2">
        <f t="shared" si="10"/>
        <v>2.3049484076858233</v>
      </c>
      <c r="N89" s="2">
        <f t="shared" si="11"/>
        <v>57.262615308930478</v>
      </c>
      <c r="O89" s="2"/>
      <c r="P89" s="1"/>
      <c r="Q89" s="1"/>
      <c r="R89" s="19"/>
      <c r="S89" s="1"/>
      <c r="T89" s="1"/>
      <c r="U89" s="1"/>
      <c r="V89" s="1"/>
      <c r="W89" s="1"/>
      <c r="X89" s="1"/>
      <c r="Y89" s="1"/>
      <c r="Z89" s="1"/>
    </row>
    <row r="90" spans="1:26" x14ac:dyDescent="0.25">
      <c r="A90" s="1"/>
      <c r="B90" s="18"/>
      <c r="C90" s="1">
        <v>35.880924987792902</v>
      </c>
      <c r="D90" s="1"/>
      <c r="E90" s="2">
        <f t="shared" si="9"/>
        <v>0.785603774360214</v>
      </c>
      <c r="F90" s="1"/>
      <c r="G90" s="1"/>
      <c r="H90" s="2"/>
      <c r="I90" s="19"/>
      <c r="J90" s="1"/>
      <c r="K90" s="18"/>
      <c r="L90" s="1">
        <v>37.023036956787102</v>
      </c>
      <c r="M90" s="2">
        <f t="shared" si="10"/>
        <v>1.390048693321517</v>
      </c>
      <c r="N90" s="2">
        <f t="shared" si="11"/>
        <v>56.516277317092843</v>
      </c>
      <c r="O90" s="2"/>
      <c r="P90" s="1"/>
      <c r="Q90" s="1"/>
      <c r="R90" s="19"/>
      <c r="S90" s="1"/>
      <c r="T90" s="1"/>
      <c r="U90" s="1"/>
      <c r="V90" s="1"/>
      <c r="W90" s="1"/>
      <c r="X90" s="1"/>
      <c r="Y90" s="1"/>
      <c r="Z90" s="1"/>
    </row>
    <row r="91" spans="1:26" ht="15.75" thickBot="1" x14ac:dyDescent="0.3">
      <c r="A91" s="1"/>
      <c r="B91" s="21"/>
      <c r="C91" s="22"/>
      <c r="D91" s="22"/>
      <c r="E91" s="22"/>
      <c r="F91" s="22"/>
      <c r="G91" s="22"/>
      <c r="H91" s="22"/>
      <c r="I91" s="27"/>
      <c r="J91" s="1"/>
      <c r="K91" s="21"/>
      <c r="L91" s="36"/>
      <c r="M91" s="36"/>
      <c r="N91" s="22"/>
      <c r="O91" s="22"/>
      <c r="P91" s="22"/>
      <c r="Q91" s="22"/>
      <c r="R91" s="27"/>
      <c r="S91" s="1"/>
      <c r="T91" s="1"/>
      <c r="U91" s="1"/>
      <c r="V91" s="1"/>
      <c r="W91" s="1"/>
      <c r="X91" s="1"/>
      <c r="Y91" s="1"/>
      <c r="Z91" s="1"/>
    </row>
    <row r="92" spans="1:26" x14ac:dyDescent="0.25">
      <c r="A92" s="1"/>
      <c r="B92" s="13" t="s">
        <v>79</v>
      </c>
      <c r="C92" s="13"/>
      <c r="D92" s="12"/>
      <c r="E92" s="12"/>
      <c r="F92" s="12"/>
      <c r="G92" s="12"/>
      <c r="H92" s="12"/>
      <c r="I92" s="12"/>
      <c r="J92" s="12"/>
      <c r="K92" s="25"/>
      <c r="L92" s="15" t="s">
        <v>80</v>
      </c>
      <c r="M92" s="15"/>
      <c r="N92" s="34"/>
      <c r="O92" s="34"/>
      <c r="P92" s="34"/>
      <c r="Q92" s="34"/>
      <c r="R92" s="35"/>
      <c r="U92" s="1"/>
      <c r="V92" s="1"/>
      <c r="W92" s="1"/>
      <c r="X92" s="1"/>
      <c r="Y92" s="1"/>
      <c r="Z92" s="1"/>
    </row>
    <row r="93" spans="1:26" x14ac:dyDescent="0.25">
      <c r="A93" s="1"/>
      <c r="K93" s="31"/>
      <c r="L93" s="32"/>
      <c r="M93" s="32"/>
      <c r="N93" s="32"/>
      <c r="O93" s="32"/>
      <c r="P93" s="32"/>
      <c r="Q93" s="32"/>
      <c r="R93" s="33"/>
      <c r="U93" s="1"/>
      <c r="V93" s="1"/>
      <c r="W93" s="1"/>
      <c r="X93" s="1"/>
      <c r="Y93" s="1"/>
      <c r="Z93" s="1"/>
    </row>
    <row r="94" spans="1:26" x14ac:dyDescent="0.25">
      <c r="A94" s="1"/>
      <c r="B94" s="1" t="s">
        <v>44</v>
      </c>
      <c r="C94" s="1"/>
      <c r="D94" s="1"/>
      <c r="E94" s="1"/>
      <c r="F94" s="1"/>
      <c r="G94" s="1"/>
      <c r="H94" s="1"/>
      <c r="I94" s="1"/>
      <c r="J94" s="1"/>
      <c r="K94" s="18"/>
      <c r="L94" s="1" t="s">
        <v>4</v>
      </c>
      <c r="M94" s="1"/>
      <c r="N94" s="1"/>
      <c r="O94" s="1"/>
      <c r="P94" s="1"/>
      <c r="Q94" s="1"/>
      <c r="R94" s="19"/>
      <c r="S94" s="1"/>
      <c r="T94" s="1"/>
      <c r="U94" s="1"/>
      <c r="V94" s="1"/>
      <c r="W94" s="1"/>
      <c r="X94" s="1"/>
      <c r="Y94" s="1"/>
      <c r="Z94" s="1"/>
    </row>
    <row r="95" spans="1:26" x14ac:dyDescent="0.25">
      <c r="A95" s="1"/>
      <c r="B95" s="1" t="s">
        <v>33</v>
      </c>
      <c r="C95" s="1"/>
      <c r="D95" s="1"/>
      <c r="E95" s="1"/>
      <c r="F95" s="1"/>
      <c r="G95" s="1"/>
      <c r="H95" s="1"/>
      <c r="I95" s="1"/>
      <c r="J95" s="1"/>
      <c r="K95" s="18"/>
      <c r="L95" s="1"/>
      <c r="M95" s="1"/>
      <c r="N95" s="1"/>
      <c r="O95" s="1"/>
      <c r="P95" s="1"/>
      <c r="Q95" s="1"/>
      <c r="R95" s="19"/>
      <c r="S95" s="1"/>
      <c r="T95" s="1"/>
      <c r="U95" s="1"/>
      <c r="V95" s="1"/>
      <c r="W95" s="1"/>
      <c r="X95" s="1"/>
      <c r="Y95" s="1"/>
      <c r="Z95" s="1"/>
    </row>
    <row r="96" spans="1:26" x14ac:dyDescent="0.25">
      <c r="A96" s="1"/>
      <c r="B96" s="1" t="s">
        <v>39</v>
      </c>
      <c r="C96" s="1" t="s">
        <v>35</v>
      </c>
      <c r="D96" s="1"/>
      <c r="E96" s="1" t="s">
        <v>8</v>
      </c>
      <c r="F96" s="1" t="s">
        <v>9</v>
      </c>
      <c r="G96" s="1"/>
      <c r="H96" s="1" t="s">
        <v>10</v>
      </c>
      <c r="I96" s="1"/>
      <c r="J96" s="1"/>
      <c r="K96" s="18"/>
      <c r="L96" s="1" t="s">
        <v>36</v>
      </c>
      <c r="M96" s="1" t="s">
        <v>8</v>
      </c>
      <c r="N96" s="1" t="s">
        <v>12</v>
      </c>
      <c r="O96" s="1"/>
      <c r="P96" s="1" t="s">
        <v>14</v>
      </c>
      <c r="Q96" s="1"/>
      <c r="R96" s="19" t="s">
        <v>10</v>
      </c>
      <c r="S96" s="1"/>
      <c r="T96" s="1"/>
      <c r="U96" s="1"/>
      <c r="V96" s="1"/>
      <c r="W96" s="1"/>
      <c r="X96" s="1"/>
      <c r="Y96" s="1"/>
      <c r="Z96" s="1"/>
    </row>
    <row r="97" spans="1:26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8"/>
      <c r="L97" s="1"/>
      <c r="M97" s="1"/>
      <c r="N97" s="1"/>
      <c r="O97" s="1"/>
      <c r="P97" s="1"/>
      <c r="Q97" s="1"/>
      <c r="R97" s="19"/>
      <c r="S97" s="1"/>
      <c r="T97" s="1"/>
      <c r="U97" s="1"/>
      <c r="V97" s="1"/>
      <c r="W97" s="1"/>
      <c r="X97" s="1"/>
      <c r="Y97" s="1"/>
      <c r="Z97" s="1"/>
    </row>
    <row r="98" spans="1:26" x14ac:dyDescent="0.25">
      <c r="A98" s="1"/>
      <c r="B98" s="1" t="s">
        <v>45</v>
      </c>
      <c r="C98" s="1">
        <v>33.871136016845703</v>
      </c>
      <c r="D98" s="1"/>
      <c r="E98" s="2">
        <f>10^(C98-33.45)/3.3233</f>
        <v>0.79353569906858601</v>
      </c>
      <c r="F98" s="2">
        <f>AVERAGE(E98:E112)</f>
        <v>0.18009193295929565</v>
      </c>
      <c r="G98" s="2"/>
      <c r="H98" s="2">
        <f>STDEV(E98:E112)</f>
        <v>0.29719124274181363</v>
      </c>
      <c r="I98" s="1"/>
      <c r="J98" s="1"/>
      <c r="K98" s="18"/>
      <c r="L98" s="1">
        <v>37.799198791503898</v>
      </c>
      <c r="M98" s="2">
        <f>10^(L98-36.4)/3.02</f>
        <v>8.3021743308338536</v>
      </c>
      <c r="N98" s="2">
        <f>(E98/M98)*100</f>
        <v>9.5581671432920263</v>
      </c>
      <c r="O98" s="2"/>
      <c r="P98" s="2">
        <f>AVERAGE(N98:N112)</f>
        <v>5.0375088855842263</v>
      </c>
      <c r="Q98" s="2"/>
      <c r="R98" s="20">
        <f>STDEV(N98:N112)</f>
        <v>3.4463631622041779</v>
      </c>
      <c r="S98" s="1"/>
      <c r="T98" s="1"/>
      <c r="U98" s="1"/>
      <c r="V98" s="1"/>
      <c r="W98" s="1"/>
      <c r="X98" s="1"/>
      <c r="Y98" s="1"/>
      <c r="Z98" s="1"/>
    </row>
    <row r="99" spans="1:26" x14ac:dyDescent="0.25">
      <c r="A99" s="1"/>
      <c r="B99" s="1" t="s">
        <v>46</v>
      </c>
      <c r="C99" s="1">
        <v>33.704719543457003</v>
      </c>
      <c r="D99" s="1"/>
      <c r="E99" s="2">
        <f t="shared" ref="E99:E112" si="12">10^(C99-33.45)/3.3233</f>
        <v>0.54094112002259687</v>
      </c>
      <c r="F99" s="1"/>
      <c r="G99" s="1"/>
      <c r="H99" s="1"/>
      <c r="I99" s="1"/>
      <c r="J99" s="1"/>
      <c r="K99" s="18"/>
      <c r="L99" s="1">
        <v>37.885875701904197</v>
      </c>
      <c r="M99" s="2">
        <f>10^(L99-36.4)/3.02</f>
        <v>10.136050344025977</v>
      </c>
      <c r="N99" s="2">
        <f t="shared" ref="N99:N112" si="13">(E99/M99)*100</f>
        <v>5.3368038009146117</v>
      </c>
      <c r="O99" s="2"/>
      <c r="P99" s="1"/>
      <c r="Q99" s="1"/>
      <c r="R99" s="19"/>
      <c r="S99" s="1"/>
      <c r="T99" s="1"/>
      <c r="U99" s="1"/>
      <c r="V99" s="1"/>
      <c r="W99" s="1"/>
      <c r="X99" s="1"/>
      <c r="Y99" s="1"/>
      <c r="Z99" s="1"/>
    </row>
    <row r="100" spans="1:26" x14ac:dyDescent="0.25">
      <c r="A100" s="1"/>
      <c r="B100" s="1" t="s">
        <v>47</v>
      </c>
      <c r="C100" s="1">
        <v>33.061742782592702</v>
      </c>
      <c r="D100" s="1"/>
      <c r="E100" s="2">
        <f t="shared" si="12"/>
        <v>0.12307596086546442</v>
      </c>
      <c r="F100" s="1"/>
      <c r="G100" s="1"/>
      <c r="H100" s="1"/>
      <c r="I100" s="1"/>
      <c r="J100" s="1"/>
      <c r="K100" s="18"/>
      <c r="L100" s="1">
        <v>37.0361232757568</v>
      </c>
      <c r="M100" s="2">
        <f t="shared" ref="M100:M112" si="14">10^(L100-36.4)/3.02</f>
        <v>1.4325715853472418</v>
      </c>
      <c r="N100" s="2">
        <f t="shared" si="13"/>
        <v>8.5912607875460534</v>
      </c>
      <c r="O100" s="2"/>
      <c r="P100" s="10"/>
      <c r="Q100" s="2"/>
      <c r="R100" s="19"/>
      <c r="S100" s="1"/>
      <c r="T100" s="2"/>
      <c r="U100" s="1"/>
      <c r="V100" s="1"/>
      <c r="W100" s="1"/>
      <c r="X100" s="1"/>
      <c r="Y100" s="1"/>
      <c r="Z100" s="1"/>
    </row>
    <row r="101" spans="1:26" x14ac:dyDescent="0.25">
      <c r="A101" s="1"/>
      <c r="B101" s="1" t="s">
        <v>48</v>
      </c>
      <c r="C101" s="1">
        <v>33.914199829101499</v>
      </c>
      <c r="D101" s="1"/>
      <c r="E101" s="2">
        <f t="shared" si="12"/>
        <v>0.87625454085121546</v>
      </c>
      <c r="F101" s="1"/>
      <c r="G101" s="2"/>
      <c r="H101" s="2"/>
      <c r="I101" s="1"/>
      <c r="J101" s="1"/>
      <c r="K101" s="18"/>
      <c r="L101" s="1">
        <v>37.724632263183501</v>
      </c>
      <c r="M101" s="2">
        <f t="shared" si="14"/>
        <v>6.9923848024800366</v>
      </c>
      <c r="N101" s="2">
        <f t="shared" si="13"/>
        <v>12.531554907281823</v>
      </c>
      <c r="O101" s="2"/>
      <c r="P101" s="1"/>
      <c r="Q101" s="1"/>
      <c r="R101" s="19"/>
      <c r="S101" s="1"/>
      <c r="T101" s="1"/>
      <c r="U101" s="1"/>
      <c r="V101" s="1"/>
      <c r="W101" s="1"/>
      <c r="X101" s="1"/>
      <c r="Y101" s="1"/>
      <c r="Z101" s="1"/>
    </row>
    <row r="102" spans="1:26" x14ac:dyDescent="0.25">
      <c r="A102" s="1"/>
      <c r="B102" s="1" t="s">
        <v>49</v>
      </c>
      <c r="C102" s="1">
        <v>32.870346069335902</v>
      </c>
      <c r="D102" s="1"/>
      <c r="E102" s="2">
        <f t="shared" si="12"/>
        <v>7.920936319363181E-2</v>
      </c>
      <c r="F102" s="1"/>
      <c r="G102" s="1"/>
      <c r="H102" s="1"/>
      <c r="I102" s="1"/>
      <c r="J102" s="1"/>
      <c r="K102" s="18"/>
      <c r="L102" s="1">
        <v>36.840065002441399</v>
      </c>
      <c r="M102" s="2">
        <f t="shared" si="14"/>
        <v>0.91213277141064952</v>
      </c>
      <c r="N102" s="2">
        <f t="shared" si="13"/>
        <v>8.6839729561663912</v>
      </c>
      <c r="O102" s="2"/>
      <c r="P102" s="1"/>
      <c r="Q102" s="1"/>
      <c r="R102" s="19"/>
      <c r="S102" s="1"/>
      <c r="T102" s="1"/>
      <c r="U102" s="1"/>
      <c r="V102" s="1"/>
      <c r="W102" s="1"/>
      <c r="X102" s="1"/>
      <c r="Y102" s="1"/>
      <c r="Z102" s="1"/>
    </row>
    <row r="103" spans="1:26" x14ac:dyDescent="0.25">
      <c r="A103" s="1"/>
      <c r="B103" s="1" t="s">
        <v>50</v>
      </c>
      <c r="C103" s="1">
        <v>32.7151679992675</v>
      </c>
      <c r="D103" s="1"/>
      <c r="E103" s="2">
        <f t="shared" si="12"/>
        <v>5.5411314351657665E-2</v>
      </c>
      <c r="F103" s="1"/>
      <c r="G103" s="1"/>
      <c r="H103" s="1"/>
      <c r="I103" s="1"/>
      <c r="J103" s="1"/>
      <c r="K103" s="18"/>
      <c r="L103" s="1">
        <v>37.441175460815401</v>
      </c>
      <c r="M103" s="2">
        <f t="shared" si="14"/>
        <v>3.6405627228070947</v>
      </c>
      <c r="N103" s="2">
        <f t="shared" si="13"/>
        <v>1.5220535551968786</v>
      </c>
      <c r="O103" s="2"/>
      <c r="P103" s="1"/>
      <c r="Q103" s="1"/>
      <c r="R103" s="19"/>
      <c r="S103" s="1"/>
      <c r="T103" s="1"/>
      <c r="U103" s="1"/>
      <c r="V103" s="1"/>
      <c r="W103" s="1"/>
      <c r="X103" s="1"/>
      <c r="Y103" s="1"/>
      <c r="Z103" s="1"/>
    </row>
    <row r="104" spans="1:26" x14ac:dyDescent="0.25">
      <c r="A104" s="1"/>
      <c r="B104" s="1" t="s">
        <v>51</v>
      </c>
      <c r="C104" s="1">
        <v>32.443145751953097</v>
      </c>
      <c r="D104" s="1"/>
      <c r="E104" s="2">
        <f t="shared" si="12"/>
        <v>2.9619396427765537E-2</v>
      </c>
      <c r="F104" s="1"/>
      <c r="G104" s="1"/>
      <c r="H104" s="1"/>
      <c r="I104" s="1"/>
      <c r="J104" s="1"/>
      <c r="K104" s="18"/>
      <c r="L104" s="1">
        <v>36.781072616577099</v>
      </c>
      <c r="M104" s="2">
        <f t="shared" si="14"/>
        <v>0.79627975401982376</v>
      </c>
      <c r="N104" s="2">
        <f t="shared" si="13"/>
        <v>3.7197224063828389</v>
      </c>
      <c r="O104" s="2"/>
      <c r="P104" s="1"/>
      <c r="Q104" s="1"/>
      <c r="R104" s="19"/>
      <c r="S104" s="1"/>
      <c r="T104" s="1"/>
      <c r="U104" s="1"/>
      <c r="V104" s="1"/>
      <c r="W104" s="1"/>
      <c r="X104" s="1"/>
      <c r="Y104" s="1"/>
      <c r="Z104" s="1"/>
    </row>
    <row r="105" spans="1:26" x14ac:dyDescent="0.25">
      <c r="A105" s="1"/>
      <c r="B105" s="1" t="s">
        <v>52</v>
      </c>
      <c r="C105" s="1">
        <v>32.101394653320298</v>
      </c>
      <c r="D105" s="1"/>
      <c r="E105" s="2">
        <f t="shared" si="12"/>
        <v>1.3484197526519977E-2</v>
      </c>
      <c r="F105" s="1"/>
      <c r="G105" s="1"/>
      <c r="H105" s="1"/>
      <c r="I105" s="1"/>
      <c r="J105" s="1"/>
      <c r="K105" s="18"/>
      <c r="L105" s="1">
        <v>36.568183898925703</v>
      </c>
      <c r="M105" s="2">
        <f t="shared" si="14"/>
        <v>0.48772717707268526</v>
      </c>
      <c r="N105" s="2">
        <f t="shared" si="13"/>
        <v>2.7647008738474392</v>
      </c>
      <c r="O105" s="2"/>
      <c r="P105" s="1"/>
      <c r="Q105" s="1"/>
      <c r="R105" s="19"/>
      <c r="S105" s="1"/>
      <c r="T105" s="1"/>
      <c r="U105" s="1"/>
      <c r="V105" s="1"/>
      <c r="W105" s="1"/>
      <c r="X105" s="1"/>
      <c r="Y105" s="1"/>
      <c r="Z105" s="1"/>
    </row>
    <row r="106" spans="1:26" x14ac:dyDescent="0.25">
      <c r="A106" s="1"/>
      <c r="B106" s="1" t="s">
        <v>53</v>
      </c>
      <c r="C106" s="1">
        <v>32.1585083007812</v>
      </c>
      <c r="D106" s="1"/>
      <c r="E106" s="2">
        <f t="shared" si="12"/>
        <v>1.5379377359345175E-2</v>
      </c>
      <c r="F106" s="1"/>
      <c r="G106" s="1"/>
      <c r="H106" s="1"/>
      <c r="I106" s="1"/>
      <c r="J106" s="1"/>
      <c r="K106" s="18"/>
      <c r="L106" s="1">
        <v>36.196603393554597</v>
      </c>
      <c r="M106" s="2">
        <f t="shared" si="14"/>
        <v>0.20729863891140554</v>
      </c>
      <c r="N106" s="2">
        <f t="shared" si="13"/>
        <v>7.4189475821488395</v>
      </c>
      <c r="O106" s="2"/>
      <c r="P106" s="1"/>
      <c r="Q106" s="1"/>
      <c r="R106" s="19"/>
      <c r="S106" s="1"/>
      <c r="T106" s="1"/>
      <c r="U106" s="1"/>
      <c r="V106" s="1"/>
      <c r="W106" s="1"/>
      <c r="X106" s="1"/>
      <c r="Y106" s="1"/>
      <c r="Z106" s="1"/>
    </row>
    <row r="107" spans="1:26" x14ac:dyDescent="0.25">
      <c r="A107" s="1"/>
      <c r="B107" s="1" t="s">
        <v>54</v>
      </c>
      <c r="C107" s="1">
        <v>31.799365997314453</v>
      </c>
      <c r="D107" s="1"/>
      <c r="E107" s="2">
        <f t="shared" si="12"/>
        <v>6.7266131157982263E-3</v>
      </c>
      <c r="F107" s="2"/>
      <c r="G107" s="1"/>
      <c r="H107" s="1"/>
      <c r="I107" s="1"/>
      <c r="J107" s="1"/>
      <c r="K107" s="18"/>
      <c r="L107" s="1">
        <v>36.538377761840799</v>
      </c>
      <c r="M107" s="2">
        <f t="shared" si="14"/>
        <v>0.45537671398150975</v>
      </c>
      <c r="N107" s="2">
        <f t="shared" si="13"/>
        <v>1.4771535103288913</v>
      </c>
      <c r="O107" s="2"/>
      <c r="P107" s="1"/>
      <c r="Q107" s="1"/>
      <c r="R107" s="19"/>
      <c r="S107" s="1"/>
      <c r="T107" s="1"/>
      <c r="U107" s="1"/>
      <c r="V107" s="1"/>
      <c r="W107" s="1"/>
      <c r="X107" s="1"/>
      <c r="Y107" s="1"/>
      <c r="Z107" s="1"/>
    </row>
    <row r="108" spans="1:26" x14ac:dyDescent="0.25">
      <c r="A108" s="1"/>
      <c r="B108" s="1" t="s">
        <v>55</v>
      </c>
      <c r="C108" s="1">
        <v>32.675247192382798</v>
      </c>
      <c r="D108" s="1"/>
      <c r="E108" s="2">
        <f t="shared" si="12"/>
        <v>5.0544935284062883E-2</v>
      </c>
      <c r="F108" s="1"/>
      <c r="G108" s="1"/>
      <c r="H108" s="1"/>
      <c r="I108" s="1"/>
      <c r="J108" s="1"/>
      <c r="K108" s="18"/>
      <c r="L108" s="1">
        <v>37.244897766113198</v>
      </c>
      <c r="M108" s="2">
        <f t="shared" si="14"/>
        <v>2.3168121557258829</v>
      </c>
      <c r="N108" s="2">
        <f t="shared" si="13"/>
        <v>2.1816587572343167</v>
      </c>
      <c r="O108" s="2"/>
      <c r="P108" s="1"/>
      <c r="Q108" s="1"/>
      <c r="R108" s="19"/>
      <c r="S108" s="1"/>
      <c r="T108" s="1"/>
      <c r="U108" s="1"/>
      <c r="V108" s="1"/>
      <c r="W108" s="1"/>
      <c r="X108" s="1"/>
      <c r="Y108" s="1"/>
      <c r="Z108" s="1"/>
    </row>
    <row r="109" spans="1:26" x14ac:dyDescent="0.25">
      <c r="A109" s="1"/>
      <c r="B109" s="1" t="s">
        <v>56</v>
      </c>
      <c r="C109" s="1">
        <v>32.187334442138599</v>
      </c>
      <c r="D109" s="1"/>
      <c r="E109" s="2">
        <f t="shared" si="12"/>
        <v>1.6434817831068496E-2</v>
      </c>
      <c r="F109" s="1"/>
      <c r="G109" s="1"/>
      <c r="H109" s="1"/>
      <c r="I109" s="1"/>
      <c r="J109" s="1"/>
      <c r="K109" s="18"/>
      <c r="L109" s="1">
        <v>36.679473876953097</v>
      </c>
      <c r="M109" s="2">
        <f t="shared" si="14"/>
        <v>0.63018336371198824</v>
      </c>
      <c r="N109" s="2">
        <f t="shared" si="13"/>
        <v>2.6079421922949519</v>
      </c>
      <c r="O109" s="2"/>
      <c r="P109" s="1"/>
      <c r="Q109" s="1"/>
      <c r="R109" s="19"/>
      <c r="S109" s="1"/>
      <c r="T109" s="1"/>
      <c r="U109" s="1"/>
      <c r="V109" s="1"/>
      <c r="W109" s="1"/>
      <c r="X109" s="1"/>
      <c r="Y109" s="1"/>
      <c r="Z109" s="1"/>
    </row>
    <row r="110" spans="1:26" x14ac:dyDescent="0.25">
      <c r="A110" s="1"/>
      <c r="B110" s="1" t="s">
        <v>57</v>
      </c>
      <c r="C110" s="1">
        <v>32.7139892578125</v>
      </c>
      <c r="D110" s="1"/>
      <c r="E110" s="2">
        <f t="shared" si="12"/>
        <v>5.5261123506756681E-2</v>
      </c>
      <c r="F110" s="1"/>
      <c r="G110" s="1"/>
      <c r="H110" s="1"/>
      <c r="I110" s="1"/>
      <c r="J110" s="1"/>
      <c r="K110" s="18"/>
      <c r="L110" s="1">
        <v>37.187938690185497</v>
      </c>
      <c r="M110" s="2">
        <f t="shared" si="14"/>
        <v>2.0320376352468243</v>
      </c>
      <c r="N110" s="2">
        <f t="shared" si="13"/>
        <v>2.719493111162004</v>
      </c>
      <c r="O110" s="2"/>
      <c r="P110" s="1"/>
      <c r="Q110" s="1"/>
      <c r="R110" s="19"/>
      <c r="S110" s="1"/>
      <c r="T110" s="1"/>
      <c r="U110" s="1"/>
      <c r="V110" s="1"/>
      <c r="W110" s="1"/>
      <c r="X110" s="1"/>
      <c r="Y110" s="1"/>
      <c r="Z110" s="1"/>
    </row>
    <row r="111" spans="1:26" x14ac:dyDescent="0.25">
      <c r="A111" s="1"/>
      <c r="B111" s="1" t="s">
        <v>58</v>
      </c>
      <c r="C111" s="1">
        <v>32.140129089355398</v>
      </c>
      <c r="D111" s="1"/>
      <c r="E111" s="2">
        <f t="shared" si="12"/>
        <v>1.4742106414820731E-2</v>
      </c>
      <c r="F111" s="1"/>
      <c r="G111" s="1"/>
      <c r="H111" s="1"/>
      <c r="I111" s="1"/>
      <c r="J111" s="1"/>
      <c r="K111" s="18"/>
      <c r="L111" s="1">
        <v>36.563694000244098</v>
      </c>
      <c r="M111" s="2">
        <f t="shared" si="14"/>
        <v>0.48271084624775357</v>
      </c>
      <c r="N111" s="2">
        <f t="shared" si="13"/>
        <v>3.0540242734165282</v>
      </c>
      <c r="O111" s="2"/>
      <c r="P111" s="2"/>
      <c r="Q111" s="2"/>
      <c r="R111" s="19"/>
      <c r="S111" s="1"/>
      <c r="T111" s="1"/>
      <c r="U111" s="1"/>
      <c r="V111" s="1"/>
      <c r="W111" s="1"/>
      <c r="X111" s="1"/>
      <c r="Y111" s="1"/>
      <c r="Z111" s="1"/>
    </row>
    <row r="112" spans="1:26" x14ac:dyDescent="0.25">
      <c r="A112" s="1"/>
      <c r="B112" s="1" t="s">
        <v>59</v>
      </c>
      <c r="C112" s="1">
        <v>32.4595336914062</v>
      </c>
      <c r="D112" s="1"/>
      <c r="E112" s="2">
        <f t="shared" si="12"/>
        <v>3.0758428570144995E-2</v>
      </c>
      <c r="F112" s="1"/>
      <c r="G112" s="1"/>
      <c r="H112" s="1"/>
      <c r="I112" s="1"/>
      <c r="J112" s="1"/>
      <c r="K112" s="18"/>
      <c r="L112" s="1">
        <v>36.837108612060497</v>
      </c>
      <c r="M112" s="2">
        <f t="shared" si="14"/>
        <v>0.90594465931643464</v>
      </c>
      <c r="N112" s="2">
        <f t="shared" si="13"/>
        <v>3.3951774265497905</v>
      </c>
      <c r="O112" s="2"/>
      <c r="P112" s="1"/>
      <c r="Q112" s="1"/>
      <c r="R112" s="19"/>
      <c r="S112" s="1"/>
      <c r="T112" s="1"/>
      <c r="U112" s="1"/>
      <c r="V112" s="1"/>
      <c r="W112" s="1"/>
      <c r="X112" s="1"/>
      <c r="Y112" s="1"/>
      <c r="Z112" s="1"/>
    </row>
    <row r="113" spans="1:26" x14ac:dyDescent="0.25">
      <c r="A113" s="1"/>
      <c r="E113" s="1"/>
      <c r="F113" s="1"/>
      <c r="G113" s="1"/>
      <c r="H113" s="1"/>
      <c r="I113" s="1"/>
      <c r="J113" s="1"/>
      <c r="K113" s="18"/>
      <c r="L113" s="1" t="s">
        <v>4</v>
      </c>
      <c r="M113" s="1"/>
      <c r="N113" s="1"/>
      <c r="O113" s="1"/>
      <c r="P113" s="1"/>
      <c r="Q113" s="1"/>
      <c r="R113" s="19"/>
      <c r="S113" s="1"/>
      <c r="T113" s="1"/>
      <c r="U113" s="1"/>
      <c r="V113" s="1"/>
      <c r="W113" s="1"/>
      <c r="X113" s="1"/>
      <c r="Y113" s="1"/>
      <c r="Z113" s="1"/>
    </row>
    <row r="114" spans="1:26" ht="15.75" thickBot="1" x14ac:dyDescent="0.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21"/>
      <c r="L114" s="22"/>
      <c r="M114" s="22"/>
      <c r="N114" s="22"/>
      <c r="O114" s="22"/>
      <c r="P114" s="22"/>
      <c r="Q114" s="22"/>
      <c r="R114" s="27"/>
      <c r="S114" s="1"/>
      <c r="T114" s="1"/>
      <c r="U114" s="1"/>
      <c r="V114" s="1"/>
      <c r="W114" s="1"/>
      <c r="X114" s="1"/>
      <c r="Y114" s="1"/>
      <c r="Z114" s="1"/>
    </row>
    <row r="115" spans="1:26" x14ac:dyDescent="0.25">
      <c r="V115" s="1"/>
      <c r="W115" s="1"/>
      <c r="X115" s="1"/>
      <c r="Y115" s="1"/>
      <c r="Z115" s="1"/>
    </row>
    <row r="116" spans="1:26" x14ac:dyDescent="0.25">
      <c r="V116" s="1"/>
      <c r="W116" s="1"/>
      <c r="X116" s="1"/>
      <c r="Y116" s="1"/>
      <c r="Z116" s="1"/>
    </row>
    <row r="117" spans="1:26" ht="15.75" thickBot="1" x14ac:dyDescent="0.3">
      <c r="V117" s="1"/>
      <c r="W117" s="1"/>
      <c r="X117" s="1"/>
      <c r="Y117" s="1"/>
      <c r="Z117" s="1"/>
    </row>
    <row r="118" spans="1:26" x14ac:dyDescent="0.25">
      <c r="B118" s="37" t="s">
        <v>60</v>
      </c>
      <c r="C118" s="28"/>
      <c r="D118" s="28"/>
      <c r="E118" s="34"/>
      <c r="F118" s="34"/>
      <c r="G118" s="34"/>
      <c r="H118" s="34"/>
      <c r="I118" s="35"/>
      <c r="K118" s="42"/>
      <c r="L118" s="34"/>
      <c r="M118" s="34"/>
      <c r="N118" s="34"/>
      <c r="O118" s="34"/>
      <c r="P118" s="34"/>
      <c r="Q118" s="34"/>
      <c r="R118" s="34"/>
      <c r="S118" s="35"/>
      <c r="V118" s="2"/>
      <c r="W118" s="1"/>
      <c r="X118" s="1"/>
      <c r="Y118" s="1"/>
      <c r="Z118" s="1"/>
    </row>
    <row r="119" spans="1:26" x14ac:dyDescent="0.25">
      <c r="B119" s="31"/>
      <c r="C119" s="32"/>
      <c r="D119" s="32"/>
      <c r="E119" s="32"/>
      <c r="F119" s="32"/>
      <c r="G119" s="32"/>
      <c r="H119" s="32"/>
      <c r="I119" s="33"/>
      <c r="K119" s="31"/>
      <c r="L119" s="32"/>
      <c r="M119" s="32"/>
      <c r="N119" s="32"/>
      <c r="O119" s="32"/>
      <c r="P119" s="32"/>
      <c r="Q119" s="32"/>
      <c r="R119" s="32"/>
      <c r="S119" s="33"/>
      <c r="V119" s="1"/>
      <c r="W119" s="1"/>
      <c r="X119" s="1"/>
      <c r="Y119" s="1"/>
      <c r="Z119" s="1"/>
    </row>
    <row r="120" spans="1:26" x14ac:dyDescent="0.25">
      <c r="B120" s="38" t="s">
        <v>79</v>
      </c>
      <c r="C120" s="39"/>
      <c r="D120" s="32"/>
      <c r="E120" s="40"/>
      <c r="F120" s="40"/>
      <c r="G120" s="40"/>
      <c r="H120" s="40"/>
      <c r="I120" s="41"/>
      <c r="J120" s="12"/>
      <c r="K120" s="43"/>
      <c r="L120" s="40"/>
      <c r="M120" s="39" t="s">
        <v>80</v>
      </c>
      <c r="N120" s="39"/>
      <c r="O120" s="32"/>
      <c r="P120" s="32"/>
      <c r="Q120" s="32"/>
      <c r="R120" s="1"/>
      <c r="S120" s="19" t="s">
        <v>10</v>
      </c>
      <c r="T120" s="1"/>
      <c r="U120" s="1"/>
      <c r="V120" s="1"/>
      <c r="W120" s="1"/>
      <c r="X120" s="1"/>
      <c r="Y120" s="1"/>
      <c r="Z120" s="1"/>
    </row>
    <row r="121" spans="1:26" x14ac:dyDescent="0.25">
      <c r="B121" s="31"/>
      <c r="C121" s="32"/>
      <c r="D121" s="32"/>
      <c r="E121" s="32"/>
      <c r="F121" s="32"/>
      <c r="G121" s="32"/>
      <c r="H121" s="32"/>
      <c r="I121" s="33"/>
      <c r="K121" s="31"/>
      <c r="L121" s="32"/>
      <c r="M121" s="32"/>
      <c r="N121" s="32"/>
      <c r="O121" s="32"/>
      <c r="P121" s="32"/>
      <c r="Q121" s="32"/>
      <c r="R121" s="2"/>
      <c r="S121" s="20">
        <f>STDEV(O123:O137)</f>
        <v>14.25776428326227</v>
      </c>
      <c r="T121" s="1"/>
      <c r="U121" s="1"/>
      <c r="V121" s="1"/>
      <c r="W121" s="1"/>
      <c r="X121" s="1"/>
      <c r="Y121" s="1"/>
      <c r="Z121" s="1"/>
    </row>
    <row r="122" spans="1:26" x14ac:dyDescent="0.25">
      <c r="B122" s="18" t="s">
        <v>5</v>
      </c>
      <c r="C122" s="1" t="s">
        <v>6</v>
      </c>
      <c r="D122" s="1" t="s">
        <v>35</v>
      </c>
      <c r="E122" s="1"/>
      <c r="F122" s="1" t="s">
        <v>8</v>
      </c>
      <c r="G122" s="1" t="s">
        <v>9</v>
      </c>
      <c r="H122" s="1"/>
      <c r="I122" s="19" t="s">
        <v>10</v>
      </c>
      <c r="J122" s="1"/>
      <c r="K122" s="18"/>
      <c r="L122" s="1"/>
      <c r="M122" s="1" t="s">
        <v>36</v>
      </c>
      <c r="N122" s="1" t="s">
        <v>8</v>
      </c>
      <c r="O122" s="1" t="s">
        <v>12</v>
      </c>
      <c r="P122" s="1"/>
      <c r="Q122" s="1" t="s">
        <v>14</v>
      </c>
      <c r="R122" s="1"/>
      <c r="S122" s="19"/>
      <c r="T122" s="1"/>
      <c r="U122" s="1"/>
      <c r="V122" s="1"/>
      <c r="W122" s="1"/>
      <c r="X122" s="1"/>
      <c r="Y122" s="1"/>
      <c r="Z122" s="1"/>
    </row>
    <row r="123" spans="1:26" x14ac:dyDescent="0.25">
      <c r="B123" s="18"/>
      <c r="C123" s="1" t="s">
        <v>50</v>
      </c>
      <c r="D123" s="1">
        <v>33.333848571777303</v>
      </c>
      <c r="E123" s="1"/>
      <c r="F123" s="2">
        <f>10^(D123-33.45)/3.3233</f>
        <v>0.23029209159576047</v>
      </c>
      <c r="G123" s="2">
        <f>AVERAGE(F123:F137)</f>
        <v>0.7730456208875196</v>
      </c>
      <c r="H123" s="2"/>
      <c r="I123" s="20">
        <f>STDEV(F123:F136)</f>
        <v>2.167721907773227</v>
      </c>
      <c r="J123" s="1"/>
      <c r="K123" s="18"/>
      <c r="L123" s="1"/>
      <c r="M123" s="1">
        <v>38.120424041748002</v>
      </c>
      <c r="N123" s="2">
        <f>10^(M123-36.4)/3.02</f>
        <v>17.394706238622607</v>
      </c>
      <c r="O123" s="2">
        <f>(F123/N123)*100</f>
        <v>1.3239205562691703</v>
      </c>
      <c r="P123" s="2"/>
      <c r="Q123" s="2">
        <f>AVERAGE(O123:O137)</f>
        <v>13.475897823123164</v>
      </c>
      <c r="R123" s="2"/>
      <c r="S123" s="19"/>
      <c r="T123" s="1"/>
      <c r="U123" s="1"/>
      <c r="V123" s="2"/>
      <c r="W123" s="1"/>
      <c r="X123" s="1"/>
      <c r="Y123" s="1"/>
      <c r="Z123" s="1"/>
    </row>
    <row r="124" spans="1:26" x14ac:dyDescent="0.25">
      <c r="B124" s="18"/>
      <c r="C124" s="1" t="s">
        <v>59</v>
      </c>
      <c r="D124" s="1">
        <v>32.140996093749997</v>
      </c>
      <c r="E124" s="1"/>
      <c r="F124" s="2">
        <f>10^(D124-33.45)/3.3233</f>
        <v>1.4771566235814009E-2</v>
      </c>
      <c r="G124" s="1"/>
      <c r="H124" s="1"/>
      <c r="I124" s="19"/>
      <c r="J124" s="2"/>
      <c r="K124" s="18"/>
      <c r="L124" s="1"/>
      <c r="M124" s="1">
        <v>36.190235137939403</v>
      </c>
      <c r="N124" s="2">
        <f t="shared" ref="N124:N137" si="15">10^(M124-36.4)/3.02</f>
        <v>0.2042811034012246</v>
      </c>
      <c r="O124" s="2">
        <f t="shared" ref="O124:O137" si="16">(F124/N124)*100</f>
        <v>7.2309998281150163</v>
      </c>
      <c r="P124" s="2"/>
      <c r="Q124" s="1"/>
      <c r="R124" s="1"/>
      <c r="S124" s="19"/>
      <c r="T124" s="1"/>
      <c r="U124" s="1"/>
      <c r="V124" s="1"/>
      <c r="W124" s="1"/>
      <c r="X124" s="1"/>
      <c r="Y124" s="1"/>
      <c r="Z124" s="1"/>
    </row>
    <row r="125" spans="1:26" x14ac:dyDescent="0.25">
      <c r="B125" s="18"/>
      <c r="C125" s="1" t="s">
        <v>45</v>
      </c>
      <c r="D125" s="1">
        <v>32.470846557610002</v>
      </c>
      <c r="E125" s="1"/>
      <c r="F125" s="2">
        <f t="shared" ref="F125:F137" si="17">10^(D125-33.45)/3.3233</f>
        <v>3.1570176509820476E-2</v>
      </c>
      <c r="G125" s="1"/>
      <c r="H125" s="2"/>
      <c r="I125" s="20"/>
      <c r="J125" s="2"/>
      <c r="K125" s="18"/>
      <c r="L125" s="1"/>
      <c r="M125" s="1">
        <v>36.790756225585902</v>
      </c>
      <c r="N125" s="2">
        <f t="shared" si="15"/>
        <v>0.81423409253399259</v>
      </c>
      <c r="O125" s="2">
        <f t="shared" si="16"/>
        <v>3.8772850215065748</v>
      </c>
      <c r="P125" s="2"/>
      <c r="Q125" s="3"/>
      <c r="R125" s="1"/>
      <c r="S125" s="19"/>
      <c r="T125" s="1"/>
      <c r="U125" s="1"/>
      <c r="V125" s="1"/>
      <c r="W125" s="1"/>
      <c r="X125" s="1"/>
      <c r="Y125" s="1"/>
      <c r="Z125" s="1"/>
    </row>
    <row r="126" spans="1:26" x14ac:dyDescent="0.25">
      <c r="B126" s="18"/>
      <c r="C126" s="1" t="s">
        <v>46</v>
      </c>
      <c r="D126" s="1">
        <v>30.2872296142578</v>
      </c>
      <c r="E126" s="1"/>
      <c r="F126" s="2">
        <f t="shared" si="17"/>
        <v>2.0685216306632617E-4</v>
      </c>
      <c r="G126" s="1"/>
      <c r="H126" s="1"/>
      <c r="I126" s="19"/>
      <c r="J126" s="2"/>
      <c r="K126" s="18"/>
      <c r="L126" s="1"/>
      <c r="M126" s="1">
        <v>35.007190704345703</v>
      </c>
      <c r="N126" s="2">
        <f t="shared" si="15"/>
        <v>1.3402436597193651E-2</v>
      </c>
      <c r="O126" s="2">
        <f t="shared" si="16"/>
        <v>1.5433922150367727</v>
      </c>
      <c r="P126" s="2"/>
      <c r="Q126" s="1"/>
      <c r="R126" s="1"/>
      <c r="S126" s="19"/>
      <c r="T126" s="1"/>
      <c r="U126" s="1"/>
      <c r="V126" s="1"/>
      <c r="W126" s="1"/>
      <c r="X126" s="1"/>
      <c r="Y126" s="1"/>
      <c r="Z126" s="1"/>
    </row>
    <row r="127" spans="1:26" x14ac:dyDescent="0.25">
      <c r="B127" s="18"/>
      <c r="C127" s="1" t="s">
        <v>47</v>
      </c>
      <c r="D127" s="1">
        <v>32.220737304687503</v>
      </c>
      <c r="E127" s="1"/>
      <c r="F127" s="2">
        <f t="shared" si="17"/>
        <v>1.7748749384302952E-2</v>
      </c>
      <c r="G127" s="1"/>
      <c r="H127" s="1"/>
      <c r="I127" s="19"/>
      <c r="J127" s="2"/>
      <c r="K127" s="18"/>
      <c r="L127" s="1"/>
      <c r="M127" s="1">
        <v>36.6313667297363</v>
      </c>
      <c r="N127" s="2">
        <f t="shared" si="15"/>
        <v>0.56410478909113448</v>
      </c>
      <c r="O127" s="2">
        <f t="shared" si="16"/>
        <v>3.146356798866945</v>
      </c>
      <c r="P127" s="2"/>
      <c r="Q127" s="1"/>
      <c r="R127" s="1"/>
      <c r="S127" s="19"/>
      <c r="T127" s="1"/>
      <c r="U127" s="1"/>
      <c r="V127" s="1"/>
      <c r="W127" s="1"/>
      <c r="X127" s="1"/>
      <c r="Y127" s="1"/>
      <c r="Z127" s="1"/>
    </row>
    <row r="128" spans="1:26" x14ac:dyDescent="0.25">
      <c r="B128" s="18"/>
      <c r="C128" s="1" t="s">
        <v>48</v>
      </c>
      <c r="D128" s="1">
        <v>31.193607330322202</v>
      </c>
      <c r="E128" s="1"/>
      <c r="F128" s="2">
        <f t="shared" si="17"/>
        <v>1.6673922660857576E-3</v>
      </c>
      <c r="G128" s="1"/>
      <c r="H128" s="1"/>
      <c r="I128" s="19"/>
      <c r="J128" s="2"/>
      <c r="K128" s="18"/>
      <c r="L128" s="1"/>
      <c r="M128" s="1">
        <v>35.799827575683501</v>
      </c>
      <c r="N128" s="2">
        <f t="shared" si="15"/>
        <v>8.3142031659936055E-2</v>
      </c>
      <c r="O128" s="2">
        <f t="shared" si="16"/>
        <v>2.0054745268983241</v>
      </c>
      <c r="P128" s="2"/>
      <c r="Q128" s="1"/>
      <c r="R128" s="1"/>
      <c r="S128" s="19"/>
      <c r="T128" s="1"/>
      <c r="U128" s="1"/>
      <c r="V128" s="1"/>
      <c r="W128" s="1"/>
      <c r="X128" s="1"/>
      <c r="Y128" s="1"/>
      <c r="Z128" s="1"/>
    </row>
    <row r="129" spans="2:26" x14ac:dyDescent="0.25">
      <c r="B129" s="18"/>
      <c r="C129" s="1" t="s">
        <v>49</v>
      </c>
      <c r="D129" s="1">
        <v>31.432929458618101</v>
      </c>
      <c r="E129" s="1"/>
      <c r="F129" s="2">
        <f t="shared" si="17"/>
        <v>2.8930764564033097E-3</v>
      </c>
      <c r="G129" s="1"/>
      <c r="H129" s="1"/>
      <c r="I129" s="19"/>
      <c r="J129" s="2"/>
      <c r="K129" s="18"/>
      <c r="L129" s="1"/>
      <c r="M129" s="1">
        <v>36.5995483398437</v>
      </c>
      <c r="N129" s="2">
        <f t="shared" si="15"/>
        <v>0.52425357040060816</v>
      </c>
      <c r="O129" s="2">
        <f t="shared" si="16"/>
        <v>0.55184678173818946</v>
      </c>
      <c r="P129" s="2"/>
      <c r="Q129" s="1"/>
      <c r="R129" s="1"/>
      <c r="S129" s="19"/>
      <c r="T129" s="1"/>
      <c r="U129" s="1"/>
      <c r="V129" s="1"/>
      <c r="W129" s="1"/>
      <c r="X129" s="1"/>
      <c r="Y129" s="1"/>
      <c r="Z129" s="1"/>
    </row>
    <row r="130" spans="2:26" x14ac:dyDescent="0.25">
      <c r="B130" s="18"/>
      <c r="C130" s="1" t="s">
        <v>61</v>
      </c>
      <c r="D130" s="1">
        <v>31.998963745117099</v>
      </c>
      <c r="E130" s="1"/>
      <c r="F130" s="2">
        <f t="shared" si="17"/>
        <v>1.0651093510532242E-2</v>
      </c>
      <c r="G130" s="1"/>
      <c r="H130" s="1"/>
      <c r="I130" s="19"/>
      <c r="J130" s="2"/>
      <c r="K130" s="18"/>
      <c r="L130" s="1"/>
      <c r="M130" s="1">
        <v>36.0390815734863</v>
      </c>
      <c r="N130" s="2">
        <f t="shared" si="15"/>
        <v>0.14423631904548476</v>
      </c>
      <c r="O130" s="2">
        <f t="shared" si="16"/>
        <v>7.3844740222283631</v>
      </c>
      <c r="P130" s="2"/>
      <c r="Q130" s="1"/>
      <c r="R130" s="1"/>
      <c r="S130" s="19"/>
      <c r="T130" s="1"/>
      <c r="U130" s="1"/>
      <c r="V130" s="1"/>
      <c r="W130" s="1"/>
      <c r="X130" s="1"/>
      <c r="Y130" s="1"/>
      <c r="Z130" s="1"/>
    </row>
    <row r="131" spans="2:26" x14ac:dyDescent="0.25">
      <c r="B131" s="18"/>
      <c r="C131" s="1" t="s">
        <v>58</v>
      </c>
      <c r="D131" s="1">
        <v>34.887454223632801</v>
      </c>
      <c r="E131" s="1"/>
      <c r="F131" s="2">
        <f t="shared" si="17"/>
        <v>8.2391929983612275</v>
      </c>
      <c r="G131" s="1"/>
      <c r="H131" s="1"/>
      <c r="I131" s="19"/>
      <c r="J131" s="2"/>
      <c r="K131" s="18"/>
      <c r="L131" s="1"/>
      <c r="M131" s="1">
        <v>38.146335144042901</v>
      </c>
      <c r="N131" s="2">
        <f t="shared" si="15"/>
        <v>18.464102444692323</v>
      </c>
      <c r="O131" s="2">
        <f t="shared" si="16"/>
        <v>44.622764756862907</v>
      </c>
      <c r="P131" s="2"/>
      <c r="Q131" s="1"/>
      <c r="R131" s="1"/>
      <c r="S131" s="19"/>
      <c r="T131" s="1"/>
      <c r="U131" s="1"/>
      <c r="V131" s="1"/>
      <c r="W131" s="1"/>
      <c r="X131" s="1"/>
      <c r="Y131" s="1"/>
      <c r="Z131" s="1"/>
    </row>
    <row r="132" spans="2:26" x14ac:dyDescent="0.25">
      <c r="B132" s="18"/>
      <c r="C132" s="1" t="s">
        <v>51</v>
      </c>
      <c r="D132" s="1">
        <v>33.898548126220703</v>
      </c>
      <c r="E132" s="1"/>
      <c r="F132" s="2">
        <f t="shared" si="17"/>
        <v>0.84523715327412252</v>
      </c>
      <c r="G132" s="1"/>
      <c r="H132" s="1"/>
      <c r="I132" s="19"/>
      <c r="J132" s="2"/>
      <c r="K132" s="18"/>
      <c r="L132" s="1"/>
      <c r="M132" s="1">
        <v>38.0032539367675</v>
      </c>
      <c r="N132" s="2">
        <f t="shared" si="15"/>
        <v>13.281495938798788</v>
      </c>
      <c r="O132" s="2">
        <f t="shared" si="16"/>
        <v>6.3640207185168025</v>
      </c>
      <c r="P132" s="2"/>
      <c r="Q132" s="1"/>
      <c r="R132" s="1"/>
      <c r="S132" s="19"/>
      <c r="T132" s="1"/>
      <c r="U132" s="1"/>
      <c r="V132" s="1"/>
      <c r="W132" s="1"/>
      <c r="X132" s="1"/>
      <c r="Y132" s="1"/>
      <c r="Z132" s="1"/>
    </row>
    <row r="133" spans="2:26" x14ac:dyDescent="0.25">
      <c r="B133" s="18"/>
      <c r="C133" s="1" t="s">
        <v>52</v>
      </c>
      <c r="D133" s="1">
        <v>33.999102783203099</v>
      </c>
      <c r="E133" s="1"/>
      <c r="F133" s="2">
        <f t="shared" si="17"/>
        <v>1.0654503972319416</v>
      </c>
      <c r="G133" s="1"/>
      <c r="H133" s="1"/>
      <c r="I133" s="19"/>
      <c r="J133" s="2"/>
      <c r="K133" s="18"/>
      <c r="L133" s="1"/>
      <c r="M133" s="1">
        <v>37.469060897827099</v>
      </c>
      <c r="N133" s="2">
        <f t="shared" si="15"/>
        <v>3.8819859111059278</v>
      </c>
      <c r="O133" s="2">
        <f t="shared" si="16"/>
        <v>27.446014015244284</v>
      </c>
      <c r="P133" s="2"/>
      <c r="Q133" s="1"/>
      <c r="R133" s="1"/>
      <c r="S133" s="19"/>
      <c r="T133" s="1"/>
      <c r="U133" s="1"/>
      <c r="V133" s="1"/>
      <c r="W133" s="1"/>
      <c r="X133" s="1"/>
      <c r="Y133" s="1"/>
      <c r="Z133" s="1"/>
    </row>
    <row r="134" spans="2:26" x14ac:dyDescent="0.25">
      <c r="B134" s="18"/>
      <c r="C134" s="1" t="s">
        <v>53</v>
      </c>
      <c r="D134" s="1">
        <v>32.899542236328102</v>
      </c>
      <c r="E134" s="1"/>
      <c r="F134" s="2">
        <f t="shared" si="17"/>
        <v>8.4717413670902728E-2</v>
      </c>
      <c r="G134" s="1"/>
      <c r="H134" s="1"/>
      <c r="I134" s="19"/>
      <c r="J134" s="2"/>
      <c r="K134" s="18"/>
      <c r="L134" s="1"/>
      <c r="M134" s="1">
        <v>36.249693222045799</v>
      </c>
      <c r="N134" s="2">
        <f t="shared" si="15"/>
        <v>0.23425360283569602</v>
      </c>
      <c r="O134" s="2">
        <f t="shared" si="16"/>
        <v>36.164828478784585</v>
      </c>
      <c r="P134" s="2"/>
      <c r="Q134" s="1"/>
      <c r="R134" s="1"/>
      <c r="S134" s="19"/>
      <c r="T134" s="1"/>
      <c r="U134" s="1"/>
      <c r="V134" s="1"/>
      <c r="W134" s="1"/>
      <c r="X134" s="1"/>
      <c r="Y134" s="1"/>
      <c r="Z134" s="1"/>
    </row>
    <row r="135" spans="2:26" x14ac:dyDescent="0.25">
      <c r="B135" s="18"/>
      <c r="C135" s="1" t="s">
        <v>54</v>
      </c>
      <c r="D135" s="1">
        <v>33.898184967040997</v>
      </c>
      <c r="E135" s="1"/>
      <c r="F135" s="2">
        <f t="shared" si="17"/>
        <v>0.84453065724231258</v>
      </c>
      <c r="G135" s="1"/>
      <c r="H135" s="1"/>
      <c r="I135" s="19"/>
      <c r="J135" s="2"/>
      <c r="K135" s="18"/>
      <c r="L135" s="1"/>
      <c r="M135" s="1">
        <v>37.390607833862298</v>
      </c>
      <c r="N135" s="2">
        <f t="shared" si="15"/>
        <v>3.2404169178273783</v>
      </c>
      <c r="O135" s="2">
        <f t="shared" si="16"/>
        <v>26.062407358635507</v>
      </c>
      <c r="P135" s="2"/>
      <c r="Q135" s="1"/>
      <c r="R135" s="1"/>
      <c r="S135" s="19"/>
      <c r="T135" s="1"/>
      <c r="U135" s="1"/>
      <c r="V135" s="1"/>
      <c r="W135" s="1"/>
      <c r="X135" s="1"/>
      <c r="Y135" s="1"/>
      <c r="Z135" s="1"/>
    </row>
    <row r="136" spans="2:26" x14ac:dyDescent="0.25">
      <c r="B136" s="18"/>
      <c r="C136" s="1" t="s">
        <v>55</v>
      </c>
      <c r="D136" s="1">
        <v>32.982070846557598</v>
      </c>
      <c r="E136" s="1"/>
      <c r="F136" s="2">
        <f t="shared" si="17"/>
        <v>0.1024474844570234</v>
      </c>
      <c r="G136" s="1"/>
      <c r="H136" s="1"/>
      <c r="I136" s="19"/>
      <c r="J136" s="2"/>
      <c r="K136" s="18"/>
      <c r="L136" s="1"/>
      <c r="M136" s="1">
        <v>36.530139923095703</v>
      </c>
      <c r="N136" s="2">
        <f t="shared" si="15"/>
        <v>0.44682038675339991</v>
      </c>
      <c r="O136" s="2">
        <f t="shared" si="16"/>
        <v>22.928113285386896</v>
      </c>
      <c r="P136" s="2"/>
      <c r="Q136" s="1"/>
      <c r="R136" s="1"/>
      <c r="S136" s="19"/>
      <c r="T136" s="1"/>
      <c r="U136" s="1"/>
      <c r="V136" s="1"/>
      <c r="W136" s="1"/>
      <c r="X136" s="1"/>
      <c r="Y136" s="1"/>
      <c r="Z136" s="1"/>
    </row>
    <row r="137" spans="2:26" ht="15.75" thickBot="1" x14ac:dyDescent="0.3">
      <c r="B137" s="21"/>
      <c r="C137" s="22" t="s">
        <v>56</v>
      </c>
      <c r="D137" s="22">
        <v>32.989883880615203</v>
      </c>
      <c r="E137" s="22"/>
      <c r="F137" s="23">
        <f t="shared" si="17"/>
        <v>0.10430721095347789</v>
      </c>
      <c r="G137" s="22"/>
      <c r="H137" s="22"/>
      <c r="I137" s="27"/>
      <c r="J137" s="2"/>
      <c r="K137" s="21"/>
      <c r="L137" s="22"/>
      <c r="M137" s="22">
        <v>36.838130950927699</v>
      </c>
      <c r="N137" s="23">
        <f t="shared" si="15"/>
        <v>0.90807978526971078</v>
      </c>
      <c r="O137" s="23">
        <f t="shared" si="16"/>
        <v>11.486568982757102</v>
      </c>
      <c r="P137" s="23"/>
      <c r="Q137" s="22"/>
      <c r="R137" s="22"/>
      <c r="S137" s="27"/>
      <c r="T137" s="1"/>
      <c r="U137" s="1"/>
      <c r="V137" s="1"/>
      <c r="W137" s="1"/>
      <c r="X137" s="1"/>
      <c r="Y137" s="1"/>
      <c r="Z137" s="1"/>
    </row>
    <row r="138" spans="2:26" x14ac:dyDescent="0.25">
      <c r="B138" s="1"/>
      <c r="C138" s="1"/>
      <c r="D138" s="1"/>
      <c r="E138" s="1"/>
      <c r="F138" s="1"/>
      <c r="G138" s="1"/>
      <c r="H138" s="1"/>
      <c r="I138" s="1"/>
      <c r="J138" s="2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2:26" x14ac:dyDescent="0.25">
      <c r="V139" s="1"/>
      <c r="W139" s="1"/>
      <c r="X139" s="1"/>
      <c r="Y139" s="1"/>
      <c r="Z139" s="1"/>
    </row>
    <row r="140" spans="2:26" x14ac:dyDescent="0.25">
      <c r="V140" s="1"/>
      <c r="W140" s="1"/>
      <c r="X140" s="1"/>
      <c r="Y140" s="1"/>
      <c r="Z140" s="1"/>
    </row>
    <row r="141" spans="2:26" ht="15.75" thickBot="1" x14ac:dyDescent="0.3">
      <c r="V141" s="1"/>
      <c r="W141" s="1"/>
      <c r="X141" s="1"/>
      <c r="Y141" s="1"/>
      <c r="Z141" s="1"/>
    </row>
    <row r="142" spans="2:26" x14ac:dyDescent="0.25">
      <c r="B142" s="37"/>
      <c r="C142" s="15" t="s">
        <v>79</v>
      </c>
      <c r="D142" s="15"/>
      <c r="E142" s="16"/>
      <c r="F142" s="16"/>
      <c r="G142" s="16"/>
      <c r="H142" s="16"/>
      <c r="I142" s="17"/>
      <c r="J142" s="12"/>
      <c r="K142" s="12"/>
      <c r="L142" s="25"/>
      <c r="M142" s="15" t="s">
        <v>80</v>
      </c>
      <c r="N142" s="15"/>
      <c r="O142" s="28"/>
      <c r="P142" s="28"/>
      <c r="Q142" s="28"/>
      <c r="R142" s="28"/>
      <c r="S142" s="29"/>
      <c r="T142" s="1"/>
      <c r="U142" s="1"/>
      <c r="V142" s="1"/>
      <c r="W142" s="1"/>
      <c r="X142" s="1"/>
      <c r="Y142" s="1"/>
      <c r="Z142" s="1"/>
    </row>
    <row r="143" spans="2:26" x14ac:dyDescent="0.25">
      <c r="B143" s="18"/>
      <c r="C143" s="1"/>
      <c r="D143" s="1"/>
      <c r="E143" s="1"/>
      <c r="F143" s="1"/>
      <c r="G143" s="1"/>
      <c r="H143" s="1"/>
      <c r="I143" s="19"/>
      <c r="J143" s="1"/>
      <c r="K143" s="1"/>
      <c r="L143" s="18"/>
      <c r="M143" s="1"/>
      <c r="N143" s="1"/>
      <c r="O143" s="1"/>
      <c r="P143" s="1"/>
      <c r="Q143" s="1"/>
      <c r="R143" s="1"/>
      <c r="S143" s="19"/>
      <c r="T143" s="1"/>
      <c r="U143" s="1"/>
      <c r="V143" s="1"/>
      <c r="W143" s="1"/>
      <c r="X143" s="1"/>
      <c r="Y143" s="1"/>
      <c r="Z143" s="1"/>
    </row>
    <row r="144" spans="2:26" x14ac:dyDescent="0.25">
      <c r="B144" s="18"/>
      <c r="C144" s="1" t="s">
        <v>62</v>
      </c>
      <c r="D144" s="1"/>
      <c r="E144" s="1"/>
      <c r="F144" s="1"/>
      <c r="G144" s="1"/>
      <c r="H144" s="1"/>
      <c r="I144" s="19"/>
      <c r="J144" s="1"/>
      <c r="K144" s="1"/>
      <c r="L144" s="18"/>
      <c r="M144" s="1" t="s">
        <v>4</v>
      </c>
      <c r="N144" s="1"/>
      <c r="O144" s="1"/>
      <c r="P144" s="1"/>
      <c r="Q144" s="1"/>
      <c r="R144" s="1"/>
      <c r="S144" s="19" t="s">
        <v>10</v>
      </c>
      <c r="T144" s="1"/>
      <c r="U144" s="1"/>
      <c r="V144" s="1"/>
      <c r="W144" s="1"/>
      <c r="X144" s="1"/>
      <c r="Y144" s="1"/>
      <c r="Z144" s="1"/>
    </row>
    <row r="145" spans="1:26" x14ac:dyDescent="0.25">
      <c r="B145" s="18"/>
      <c r="C145" s="1" t="s">
        <v>5</v>
      </c>
      <c r="D145" s="1"/>
      <c r="E145" s="1"/>
      <c r="F145" s="1"/>
      <c r="G145" s="1"/>
      <c r="H145" s="1"/>
      <c r="I145" s="19"/>
      <c r="J145" s="1"/>
      <c r="K145" s="1"/>
      <c r="L145" s="18"/>
      <c r="M145" s="1"/>
      <c r="N145" s="1"/>
      <c r="O145" s="1"/>
      <c r="P145" s="1"/>
      <c r="Q145" s="1"/>
      <c r="R145" s="1"/>
      <c r="S145" s="19"/>
      <c r="T145" s="1"/>
      <c r="U145" s="1"/>
      <c r="V145" s="1"/>
      <c r="W145" s="1"/>
      <c r="X145" s="1"/>
      <c r="Y145" s="1"/>
      <c r="Z145" s="1"/>
    </row>
    <row r="146" spans="1:26" x14ac:dyDescent="0.25">
      <c r="B146" s="18"/>
      <c r="C146" s="1"/>
      <c r="D146" s="1"/>
      <c r="E146" s="1"/>
      <c r="F146" s="1"/>
      <c r="G146" s="1"/>
      <c r="H146" s="1"/>
      <c r="I146" s="19"/>
      <c r="J146" s="1"/>
      <c r="K146" s="1"/>
      <c r="L146" s="18"/>
      <c r="M146" s="1" t="s">
        <v>36</v>
      </c>
      <c r="N146" s="1"/>
      <c r="O146" s="1" t="s">
        <v>12</v>
      </c>
      <c r="P146" s="1"/>
      <c r="Q146" s="1" t="s">
        <v>63</v>
      </c>
      <c r="R146" s="1"/>
      <c r="S146" s="19"/>
      <c r="T146" s="1"/>
      <c r="U146" s="1"/>
      <c r="V146" s="2"/>
      <c r="W146" s="1"/>
      <c r="X146" s="1"/>
      <c r="Y146" s="1"/>
      <c r="Z146" s="1"/>
    </row>
    <row r="147" spans="1:26" x14ac:dyDescent="0.25">
      <c r="B147" s="18"/>
      <c r="C147" s="1" t="s">
        <v>39</v>
      </c>
      <c r="D147" s="1" t="s">
        <v>64</v>
      </c>
      <c r="E147" s="1"/>
      <c r="F147" s="1" t="s">
        <v>8</v>
      </c>
      <c r="G147" s="1" t="s">
        <v>9</v>
      </c>
      <c r="H147" s="1"/>
      <c r="I147" s="19" t="s">
        <v>10</v>
      </c>
      <c r="J147" s="1"/>
      <c r="K147" s="1"/>
      <c r="L147" s="18"/>
      <c r="M147" s="1"/>
      <c r="N147" s="1"/>
      <c r="O147" s="1"/>
      <c r="P147" s="1"/>
      <c r="Q147" s="1"/>
      <c r="R147" s="2"/>
      <c r="S147" s="20">
        <f>STDEV(O148:O162)</f>
        <v>141.8410992510027</v>
      </c>
      <c r="T147" s="1"/>
      <c r="U147" s="2"/>
      <c r="V147" s="1"/>
      <c r="W147" s="1"/>
      <c r="X147" s="1"/>
      <c r="Y147" s="1"/>
      <c r="Z147" s="1"/>
    </row>
    <row r="148" spans="1:26" x14ac:dyDescent="0.25">
      <c r="B148" s="18"/>
      <c r="C148" s="1" t="s">
        <v>58</v>
      </c>
      <c r="D148" s="1">
        <v>36.757649688720697</v>
      </c>
      <c r="E148" s="1"/>
      <c r="F148" s="2">
        <v>5.9146392673484316</v>
      </c>
      <c r="G148" s="1"/>
      <c r="H148" s="1"/>
      <c r="I148" s="19"/>
      <c r="J148" s="1"/>
      <c r="K148" s="1"/>
      <c r="L148" s="18"/>
      <c r="M148" s="1">
        <v>38.120424041748002</v>
      </c>
      <c r="N148" s="2">
        <v>17.394706238622607</v>
      </c>
      <c r="O148" s="2">
        <v>34.12193240310625</v>
      </c>
      <c r="P148" s="1"/>
      <c r="Q148" s="1"/>
      <c r="R148" s="1"/>
      <c r="S148" s="19"/>
      <c r="T148" s="1"/>
      <c r="U148" s="2"/>
      <c r="V148" s="1"/>
      <c r="W148" s="1"/>
      <c r="X148" s="1"/>
      <c r="Y148" s="1"/>
      <c r="Z148" s="1"/>
    </row>
    <row r="149" spans="1:26" x14ac:dyDescent="0.25">
      <c r="B149" s="18"/>
      <c r="C149" s="1" t="s">
        <v>59</v>
      </c>
      <c r="D149" s="1">
        <v>34.828983239746002</v>
      </c>
      <c r="E149" s="1"/>
      <c r="F149" s="2">
        <f t="shared" ref="F149:F162" si="18">10^(D149-35.5)/3.06</f>
        <v>6.9704660014885442E-2</v>
      </c>
      <c r="G149" s="2">
        <f>AVERAGE(F148:F162)</f>
        <v>1.1134180417981769</v>
      </c>
      <c r="H149" s="1"/>
      <c r="I149" s="20">
        <f>STDEV(F148:F162)</f>
        <v>1.6583368900570719</v>
      </c>
      <c r="J149" s="1"/>
      <c r="K149" s="1"/>
      <c r="L149" s="18"/>
      <c r="M149" s="1">
        <v>36.190235137939403</v>
      </c>
      <c r="N149" s="2">
        <v>0.2042811034012246</v>
      </c>
      <c r="O149" s="2">
        <f t="shared" ref="O149:O162" si="19">(F149/N149)*100</f>
        <v>34.12193240310625</v>
      </c>
      <c r="P149" s="2"/>
      <c r="Q149" s="2">
        <f>AVERAGE(O148:O162)</f>
        <v>99.427884207567786</v>
      </c>
      <c r="R149" s="1"/>
      <c r="S149" s="19"/>
      <c r="T149" s="1"/>
      <c r="U149" s="2"/>
      <c r="V149" s="1"/>
      <c r="W149" s="1"/>
      <c r="X149" s="1"/>
      <c r="Y149" s="1"/>
      <c r="Z149" s="1"/>
    </row>
    <row r="150" spans="1:26" x14ac:dyDescent="0.25">
      <c r="B150" s="18"/>
      <c r="C150" s="1" t="s">
        <v>49</v>
      </c>
      <c r="D150" s="1">
        <v>34.846202453613202</v>
      </c>
      <c r="E150" s="1"/>
      <c r="F150" s="2">
        <f t="shared" si="18"/>
        <v>7.2523879415022821E-2</v>
      </c>
      <c r="G150" s="2"/>
      <c r="H150" s="1"/>
      <c r="I150" s="20"/>
      <c r="J150" s="2"/>
      <c r="K150" s="1"/>
      <c r="L150" s="18"/>
      <c r="M150" s="1">
        <v>36.790756225585902</v>
      </c>
      <c r="N150" s="2">
        <v>0.81423409253399259</v>
      </c>
      <c r="O150" s="2">
        <f t="shared" si="19"/>
        <v>8.9070059925051712</v>
      </c>
      <c r="P150" s="2"/>
      <c r="Q150" s="3"/>
      <c r="R150" s="1"/>
      <c r="S150" s="19"/>
      <c r="T150" s="1"/>
      <c r="U150" s="2"/>
      <c r="V150" s="1"/>
      <c r="W150" s="1"/>
      <c r="X150" s="1"/>
      <c r="Y150" s="1"/>
      <c r="Z150" s="1"/>
    </row>
    <row r="151" spans="1:26" x14ac:dyDescent="0.25">
      <c r="B151" s="18"/>
      <c r="C151" s="1" t="s">
        <v>48</v>
      </c>
      <c r="D151" s="1">
        <v>34.831342620849597</v>
      </c>
      <c r="E151" s="1"/>
      <c r="F151" s="2">
        <f t="shared" si="18"/>
        <v>7.0084373327306396E-2</v>
      </c>
      <c r="G151" s="2"/>
      <c r="H151" s="1"/>
      <c r="I151" s="20"/>
      <c r="J151" s="2"/>
      <c r="K151" s="1"/>
      <c r="L151" s="18"/>
      <c r="M151" s="1">
        <v>35.007190704345703</v>
      </c>
      <c r="N151" s="2">
        <v>1.3402436597193651E-2</v>
      </c>
      <c r="O151" s="2">
        <f t="shared" si="19"/>
        <v>522.92262544246194</v>
      </c>
      <c r="P151" s="2"/>
      <c r="Q151" s="1"/>
      <c r="R151" s="2"/>
      <c r="S151" s="19"/>
      <c r="T151" s="1"/>
      <c r="U151" s="2"/>
      <c r="V151" s="1"/>
      <c r="W151" s="1"/>
      <c r="X151" s="1"/>
      <c r="Y151" s="1"/>
      <c r="Z151" s="1"/>
    </row>
    <row r="152" spans="1:26" x14ac:dyDescent="0.25">
      <c r="B152" s="18"/>
      <c r="C152" s="1" t="s">
        <v>47</v>
      </c>
      <c r="D152" s="1">
        <v>35.6837243347167</v>
      </c>
      <c r="E152" s="1"/>
      <c r="F152" s="2">
        <f t="shared" si="18"/>
        <v>0.49888782823063166</v>
      </c>
      <c r="G152" s="2"/>
      <c r="H152" s="1"/>
      <c r="I152" s="20"/>
      <c r="J152" s="2"/>
      <c r="K152" s="1"/>
      <c r="L152" s="18"/>
      <c r="M152" s="1">
        <v>36.6313667297363</v>
      </c>
      <c r="N152" s="2">
        <v>0.56410478909113448</v>
      </c>
      <c r="O152" s="2">
        <f t="shared" si="19"/>
        <v>88.438857084411922</v>
      </c>
      <c r="P152" s="2"/>
      <c r="Q152" s="1"/>
      <c r="R152" s="1"/>
      <c r="S152" s="19"/>
      <c r="T152" s="1"/>
      <c r="U152" s="2"/>
      <c r="V152" s="1"/>
      <c r="W152" s="1"/>
      <c r="X152" s="1"/>
      <c r="Y152" s="1"/>
      <c r="Z152" s="1"/>
    </row>
    <row r="153" spans="1:26" x14ac:dyDescent="0.25">
      <c r="B153" s="18"/>
      <c r="C153" s="1" t="s">
        <v>46</v>
      </c>
      <c r="D153" s="1">
        <v>34.4165435791015</v>
      </c>
      <c r="E153" s="1"/>
      <c r="F153" s="2">
        <f t="shared" si="18"/>
        <v>2.6966349107773849E-2</v>
      </c>
      <c r="G153" s="2"/>
      <c r="H153" s="1"/>
      <c r="I153" s="20"/>
      <c r="J153" s="2"/>
      <c r="K153" s="1"/>
      <c r="L153" s="18"/>
      <c r="M153" s="1">
        <v>35.799827575683501</v>
      </c>
      <c r="N153" s="2">
        <v>8.3142031659936055E-2</v>
      </c>
      <c r="O153" s="2">
        <f t="shared" si="19"/>
        <v>32.434075243759317</v>
      </c>
      <c r="P153" s="2"/>
      <c r="Q153" s="2"/>
      <c r="R153" s="1"/>
      <c r="S153" s="19"/>
      <c r="T153" s="1"/>
      <c r="U153" s="2"/>
      <c r="V153" s="1"/>
      <c r="W153" s="1"/>
      <c r="X153" s="1"/>
      <c r="Y153" s="1"/>
      <c r="Z153" s="1"/>
    </row>
    <row r="154" spans="1:26" x14ac:dyDescent="0.25">
      <c r="B154" s="18"/>
      <c r="C154" s="1" t="s">
        <v>45</v>
      </c>
      <c r="D154" s="1">
        <v>35.680564270019502</v>
      </c>
      <c r="E154" s="1"/>
      <c r="F154" s="2">
        <f t="shared" si="18"/>
        <v>0.4952709365981664</v>
      </c>
      <c r="G154" s="2"/>
      <c r="H154" s="1"/>
      <c r="I154" s="20"/>
      <c r="J154" s="2"/>
      <c r="K154" s="1"/>
      <c r="L154" s="18"/>
      <c r="M154" s="1">
        <v>36.5995483398437</v>
      </c>
      <c r="N154" s="2">
        <v>0.52425357040060816</v>
      </c>
      <c r="O154" s="2">
        <f t="shared" si="19"/>
        <v>94.471638260795316</v>
      </c>
      <c r="P154" s="2"/>
      <c r="Q154" s="1"/>
      <c r="R154" s="1"/>
      <c r="S154" s="19"/>
      <c r="T154" s="1"/>
      <c r="U154" s="2"/>
      <c r="V154" s="1"/>
      <c r="W154" s="1"/>
      <c r="X154" s="1"/>
      <c r="Y154" s="1"/>
      <c r="Z154" s="1"/>
    </row>
    <row r="155" spans="1:26" x14ac:dyDescent="0.25">
      <c r="B155" s="18"/>
      <c r="C155" s="1" t="s">
        <v>61</v>
      </c>
      <c r="D155" s="1">
        <v>35.260776519775298</v>
      </c>
      <c r="E155" s="1"/>
      <c r="F155" s="2">
        <f t="shared" si="18"/>
        <v>0.18838880587135312</v>
      </c>
      <c r="G155" s="2"/>
      <c r="H155" s="1"/>
      <c r="I155" s="20"/>
      <c r="J155" s="2"/>
      <c r="K155" s="1"/>
      <c r="L155" s="18"/>
      <c r="M155" s="1">
        <v>36.0390815734863</v>
      </c>
      <c r="N155" s="2">
        <v>0.14423631904548476</v>
      </c>
      <c r="O155" s="2">
        <f t="shared" si="19"/>
        <v>130.61121298578405</v>
      </c>
      <c r="P155" s="2"/>
      <c r="Q155" s="1"/>
      <c r="R155" s="1"/>
      <c r="S155" s="19"/>
      <c r="T155" s="1"/>
      <c r="U155" s="2"/>
      <c r="V155" s="1"/>
      <c r="W155" s="1"/>
      <c r="X155" s="1"/>
      <c r="Y155" s="1"/>
      <c r="Z155" s="1"/>
    </row>
    <row r="156" spans="1:26" x14ac:dyDescent="0.25">
      <c r="B156" s="18"/>
      <c r="C156" s="1" t="s">
        <v>50</v>
      </c>
      <c r="D156" s="1">
        <v>35.680895080566401</v>
      </c>
      <c r="E156" s="1"/>
      <c r="F156" s="2">
        <f t="shared" si="18"/>
        <v>0.49564833781428891</v>
      </c>
      <c r="G156" s="2"/>
      <c r="H156" s="1"/>
      <c r="I156" s="20"/>
      <c r="J156" s="2"/>
      <c r="K156" s="1"/>
      <c r="L156" s="18"/>
      <c r="M156" s="1">
        <v>38.146335144042901</v>
      </c>
      <c r="N156" s="2">
        <v>18.464102444692323</v>
      </c>
      <c r="O156" s="2">
        <f t="shared" si="19"/>
        <v>2.6843890153824814</v>
      </c>
      <c r="P156" s="2"/>
      <c r="Q156" s="1"/>
      <c r="R156" s="1"/>
      <c r="S156" s="19"/>
      <c r="T156" s="1"/>
      <c r="U156" s="2"/>
      <c r="V156" s="2"/>
      <c r="W156" s="1"/>
      <c r="X156" s="1"/>
      <c r="Y156" s="1"/>
      <c r="Z156" s="1"/>
    </row>
    <row r="157" spans="1:26" x14ac:dyDescent="0.25">
      <c r="B157" s="18"/>
      <c r="C157" s="1" t="s">
        <v>51</v>
      </c>
      <c r="D157" s="1">
        <v>35.899988250732399</v>
      </c>
      <c r="E157" s="1"/>
      <c r="F157" s="2">
        <f t="shared" si="18"/>
        <v>0.8208557113189231</v>
      </c>
      <c r="G157" s="2"/>
      <c r="H157" s="1"/>
      <c r="I157" s="20"/>
      <c r="J157" s="2"/>
      <c r="K157" s="1"/>
      <c r="L157" s="18"/>
      <c r="M157" s="1">
        <v>38.0032539367675</v>
      </c>
      <c r="N157" s="2">
        <v>13.281495938798788</v>
      </c>
      <c r="O157" s="2">
        <f t="shared" si="19"/>
        <v>6.1804462020048874</v>
      </c>
      <c r="P157" s="2"/>
      <c r="Q157" s="1"/>
      <c r="R157" s="1"/>
      <c r="S157" s="19"/>
      <c r="T157" s="1"/>
      <c r="U157" s="2"/>
      <c r="V157" s="1"/>
      <c r="W157" s="1"/>
      <c r="X157" s="1"/>
      <c r="Y157" s="1"/>
      <c r="Z157" s="1"/>
    </row>
    <row r="158" spans="1:26" x14ac:dyDescent="0.25">
      <c r="A158" s="1"/>
      <c r="B158" s="18"/>
      <c r="C158" s="1" t="s">
        <v>52</v>
      </c>
      <c r="D158" s="1">
        <v>36.361775588989197</v>
      </c>
      <c r="E158" s="1"/>
      <c r="F158" s="2">
        <f t="shared" si="18"/>
        <v>2.3771367298526411</v>
      </c>
      <c r="G158" s="2"/>
      <c r="H158" s="1"/>
      <c r="I158" s="20"/>
      <c r="J158" s="2"/>
      <c r="K158" s="1"/>
      <c r="L158" s="18"/>
      <c r="M158" s="1">
        <v>37.469060897827099</v>
      </c>
      <c r="N158" s="2">
        <v>3.8819859111059278</v>
      </c>
      <c r="O158" s="2">
        <f t="shared" si="19"/>
        <v>61.235068449164608</v>
      </c>
      <c r="P158" s="2"/>
      <c r="Q158" s="1"/>
      <c r="R158" s="1"/>
      <c r="S158" s="19"/>
      <c r="T158" s="1"/>
      <c r="U158" s="2"/>
      <c r="V158" s="1"/>
      <c r="W158" s="1"/>
      <c r="X158" s="1"/>
      <c r="Y158" s="1"/>
      <c r="Z158" s="1"/>
    </row>
    <row r="159" spans="1:26" x14ac:dyDescent="0.25">
      <c r="A159" s="1"/>
      <c r="B159" s="18"/>
      <c r="C159" s="1" t="s">
        <v>53</v>
      </c>
      <c r="D159" s="1">
        <v>35.034858703613203</v>
      </c>
      <c r="E159" s="1"/>
      <c r="F159" s="2">
        <f t="shared" si="18"/>
        <v>0.11197917850664016</v>
      </c>
      <c r="G159" s="2"/>
      <c r="H159" s="1"/>
      <c r="I159" s="20"/>
      <c r="J159" s="2"/>
      <c r="K159" s="1"/>
      <c r="L159" s="18"/>
      <c r="M159" s="1">
        <v>36.249693222045799</v>
      </c>
      <c r="N159" s="2">
        <v>0.23425360283569602</v>
      </c>
      <c r="O159" s="2">
        <f t="shared" si="19"/>
        <v>47.802542693519058</v>
      </c>
      <c r="P159" s="2"/>
      <c r="Q159" s="1"/>
      <c r="R159" s="1"/>
      <c r="S159" s="19"/>
      <c r="T159" s="1"/>
      <c r="U159" s="2"/>
      <c r="V159" s="1"/>
      <c r="W159" s="1"/>
      <c r="X159" s="1"/>
      <c r="Y159" s="1"/>
      <c r="Z159" s="1"/>
    </row>
    <row r="160" spans="1:26" x14ac:dyDescent="0.25">
      <c r="A160" s="1"/>
      <c r="B160" s="18"/>
      <c r="C160" s="1" t="s">
        <v>54</v>
      </c>
      <c r="D160" s="1">
        <v>36.381064224243097</v>
      </c>
      <c r="E160" s="1"/>
      <c r="F160" s="2">
        <f t="shared" si="18"/>
        <v>2.4850938681739385</v>
      </c>
      <c r="G160" s="2"/>
      <c r="H160" s="1"/>
      <c r="I160" s="20"/>
      <c r="J160" s="2"/>
      <c r="K160" s="1"/>
      <c r="L160" s="18"/>
      <c r="M160" s="1">
        <v>37.390607833862298</v>
      </c>
      <c r="N160" s="2">
        <v>3.2404169178273783</v>
      </c>
      <c r="O160" s="2">
        <f t="shared" si="19"/>
        <v>76.690559616017993</v>
      </c>
      <c r="P160" s="2"/>
      <c r="Q160" s="1"/>
      <c r="R160" s="2"/>
      <c r="S160" s="19"/>
      <c r="T160" s="1"/>
      <c r="U160" s="2"/>
      <c r="V160" s="1"/>
      <c r="W160" s="1"/>
      <c r="X160" s="1"/>
      <c r="Y160" s="1"/>
      <c r="Z160" s="1"/>
    </row>
    <row r="161" spans="1:26" x14ac:dyDescent="0.25">
      <c r="A161" s="1"/>
      <c r="B161" s="18"/>
      <c r="C161" s="1" t="s">
        <v>55</v>
      </c>
      <c r="D161" s="1">
        <v>35.018859298705998</v>
      </c>
      <c r="E161" s="1"/>
      <c r="F161" s="2">
        <f t="shared" si="18"/>
        <v>0.10792893017597859</v>
      </c>
      <c r="G161" s="2"/>
      <c r="H161" s="2"/>
      <c r="I161" s="20"/>
      <c r="J161" s="2"/>
      <c r="K161" s="1"/>
      <c r="L161" s="18"/>
      <c r="M161" s="1">
        <v>36.530139923095703</v>
      </c>
      <c r="N161" s="2">
        <v>0.44682038675339991</v>
      </c>
      <c r="O161" s="2">
        <f t="shared" si="19"/>
        <v>24.154880434214508</v>
      </c>
      <c r="P161" s="2"/>
      <c r="Q161" s="1"/>
      <c r="R161" s="1"/>
      <c r="S161" s="19"/>
      <c r="T161" s="1"/>
      <c r="U161" s="2"/>
      <c r="V161" s="1"/>
      <c r="W161" s="1"/>
      <c r="X161" s="1"/>
      <c r="Y161" s="1"/>
      <c r="Z161" s="1"/>
    </row>
    <row r="162" spans="1:26" ht="15.75" thickBot="1" x14ac:dyDescent="0.3">
      <c r="A162" s="1"/>
      <c r="B162" s="21"/>
      <c r="C162" s="22" t="s">
        <v>56</v>
      </c>
      <c r="D162" s="22">
        <v>36.457916259765597</v>
      </c>
      <c r="E162" s="22"/>
      <c r="F162" s="23">
        <f t="shared" si="18"/>
        <v>2.966161771216671</v>
      </c>
      <c r="G162" s="23"/>
      <c r="H162" s="22"/>
      <c r="I162" s="24"/>
      <c r="J162" s="2"/>
      <c r="K162" s="1"/>
      <c r="L162" s="21"/>
      <c r="M162" s="22">
        <v>36.838130950927699</v>
      </c>
      <c r="N162" s="23">
        <v>0.90807978526971078</v>
      </c>
      <c r="O162" s="23">
        <f t="shared" si="19"/>
        <v>326.64109688728342</v>
      </c>
      <c r="P162" s="23"/>
      <c r="Q162" s="23"/>
      <c r="R162" s="22"/>
      <c r="S162" s="27"/>
      <c r="T162" s="1"/>
      <c r="U162" s="1"/>
      <c r="V162" s="1"/>
      <c r="W162" s="1"/>
      <c r="X162" s="1"/>
      <c r="Y162" s="1"/>
      <c r="Z162" s="1"/>
    </row>
    <row r="163" spans="1:26" x14ac:dyDescent="0.25">
      <c r="A163" s="1"/>
      <c r="O163" s="2"/>
      <c r="P163" s="1"/>
      <c r="Q163" s="1"/>
      <c r="R163" s="1"/>
      <c r="S163" s="1"/>
      <c r="T163" s="2"/>
      <c r="U163" s="1"/>
      <c r="V163" s="1"/>
      <c r="W163" s="1"/>
      <c r="X163" s="1"/>
      <c r="Y163" s="1"/>
      <c r="Z163" s="1"/>
    </row>
    <row r="164" spans="1:26" x14ac:dyDescent="0.25">
      <c r="A164" s="1"/>
      <c r="O164" s="2"/>
      <c r="P164" s="1"/>
      <c r="Q164" s="1"/>
      <c r="R164" s="1"/>
      <c r="S164" s="1"/>
      <c r="T164" s="2"/>
      <c r="U164" s="1"/>
      <c r="V164" s="1"/>
      <c r="W164" s="1"/>
      <c r="X164" s="1"/>
      <c r="Y164" s="1"/>
      <c r="Z164" s="1"/>
    </row>
    <row r="165" spans="1:26" ht="15.75" thickBot="1" x14ac:dyDescent="0.3">
      <c r="A165" s="1"/>
      <c r="O165" s="2"/>
      <c r="P165" s="1"/>
      <c r="Q165" s="1"/>
      <c r="R165" s="1"/>
      <c r="S165" s="1"/>
      <c r="T165" s="2"/>
      <c r="U165" s="1"/>
      <c r="V165" s="1"/>
      <c r="W165" s="1"/>
      <c r="X165" s="1"/>
      <c r="Y165" s="1"/>
      <c r="Z165" s="1"/>
    </row>
    <row r="166" spans="1:26" x14ac:dyDescent="0.25">
      <c r="A166" s="1"/>
      <c r="B166" s="14" t="s">
        <v>79</v>
      </c>
      <c r="C166" s="15"/>
      <c r="D166" s="16"/>
      <c r="E166" s="16"/>
      <c r="F166" s="16"/>
      <c r="G166" s="16"/>
      <c r="H166" s="16"/>
      <c r="I166" s="17"/>
      <c r="J166" s="12"/>
      <c r="K166" s="12"/>
      <c r="L166" s="14" t="s">
        <v>80</v>
      </c>
      <c r="M166" s="15"/>
      <c r="N166" s="34"/>
      <c r="O166" s="46"/>
      <c r="P166" s="28"/>
      <c r="Q166" s="28"/>
      <c r="R166" s="28"/>
      <c r="S166" s="29"/>
      <c r="T166" s="2"/>
      <c r="U166" s="1"/>
      <c r="V166" s="1"/>
      <c r="W166" s="1"/>
      <c r="X166" s="1"/>
      <c r="Y166" s="1"/>
      <c r="Z166" s="1"/>
    </row>
    <row r="167" spans="1:26" x14ac:dyDescent="0.25">
      <c r="A167" s="1"/>
      <c r="B167" s="31"/>
      <c r="C167" s="32"/>
      <c r="D167" s="32"/>
      <c r="E167" s="32"/>
      <c r="F167" s="32"/>
      <c r="G167" s="32"/>
      <c r="H167" s="32"/>
      <c r="I167" s="33"/>
      <c r="L167" s="31"/>
      <c r="M167" s="32"/>
      <c r="N167" s="32"/>
      <c r="O167" s="2"/>
      <c r="P167" s="1"/>
      <c r="Q167" s="1"/>
      <c r="R167" s="1"/>
      <c r="S167" s="19"/>
      <c r="T167" s="2"/>
      <c r="U167" s="1"/>
      <c r="V167" s="1"/>
      <c r="W167" s="1"/>
      <c r="X167" s="1"/>
      <c r="Y167" s="1"/>
      <c r="Z167" s="1"/>
    </row>
    <row r="168" spans="1:26" x14ac:dyDescent="0.25">
      <c r="A168" s="1"/>
      <c r="B168" s="31"/>
      <c r="C168" s="32"/>
      <c r="D168" s="32"/>
      <c r="E168" s="32"/>
      <c r="F168" s="32"/>
      <c r="G168" s="32"/>
      <c r="H168" s="32"/>
      <c r="I168" s="33"/>
      <c r="L168" s="31"/>
      <c r="M168" s="32"/>
      <c r="N168" s="32"/>
      <c r="O168" s="2"/>
      <c r="P168" s="1"/>
      <c r="Q168" s="1"/>
      <c r="R168" s="1"/>
      <c r="S168" s="19"/>
      <c r="T168" s="2"/>
      <c r="U168" s="1"/>
      <c r="V168" s="1"/>
      <c r="W168" s="1"/>
      <c r="X168" s="1"/>
      <c r="Y168" s="1"/>
      <c r="Z168" s="1"/>
    </row>
    <row r="169" spans="1:26" x14ac:dyDescent="0.25">
      <c r="A169" s="1"/>
      <c r="B169" s="18" t="s">
        <v>65</v>
      </c>
      <c r="C169" s="1"/>
      <c r="D169" s="1"/>
      <c r="E169" s="1"/>
      <c r="F169" s="1"/>
      <c r="G169" s="1"/>
      <c r="H169" s="1"/>
      <c r="I169" s="19"/>
      <c r="J169" s="1"/>
      <c r="K169" s="1"/>
      <c r="L169" s="18" t="s">
        <v>4</v>
      </c>
      <c r="M169" s="1"/>
      <c r="N169" s="1"/>
      <c r="O169" s="2"/>
      <c r="P169" s="1"/>
      <c r="Q169" s="1"/>
      <c r="R169" s="1" t="s">
        <v>10</v>
      </c>
      <c r="S169" s="19"/>
      <c r="T169" s="2"/>
      <c r="U169" s="1"/>
      <c r="V169" s="1"/>
      <c r="W169" s="1"/>
      <c r="X169" s="1"/>
      <c r="Y169" s="1"/>
      <c r="Z169" s="1"/>
    </row>
    <row r="170" spans="1:26" x14ac:dyDescent="0.25">
      <c r="A170" s="1"/>
      <c r="B170" s="18" t="s">
        <v>33</v>
      </c>
      <c r="C170" s="1"/>
      <c r="D170" s="1"/>
      <c r="E170" s="1"/>
      <c r="F170" s="1"/>
      <c r="G170" s="1"/>
      <c r="H170" s="1"/>
      <c r="I170" s="19"/>
      <c r="J170" s="1"/>
      <c r="K170" s="1"/>
      <c r="L170" s="18"/>
      <c r="M170" s="1"/>
      <c r="N170" s="1"/>
      <c r="O170" s="2"/>
      <c r="P170" s="1"/>
      <c r="Q170" s="2"/>
      <c r="R170" s="2">
        <f>STDEV(N172:N186)</f>
        <v>81.132100319514223</v>
      </c>
      <c r="S170" s="19"/>
      <c r="T170" s="2"/>
      <c r="U170" s="1"/>
      <c r="V170" s="1"/>
      <c r="W170" s="1"/>
      <c r="X170" s="1"/>
      <c r="Y170" s="1"/>
      <c r="Z170" s="1"/>
    </row>
    <row r="171" spans="1:26" x14ac:dyDescent="0.25">
      <c r="A171" s="1"/>
      <c r="B171" s="18"/>
      <c r="C171" s="1" t="s">
        <v>7</v>
      </c>
      <c r="D171" s="1"/>
      <c r="E171" s="1" t="s">
        <v>8</v>
      </c>
      <c r="F171" s="1" t="s">
        <v>9</v>
      </c>
      <c r="G171" s="1"/>
      <c r="H171" s="1" t="s">
        <v>10</v>
      </c>
      <c r="I171" s="19"/>
      <c r="J171" s="1"/>
      <c r="K171" s="1"/>
      <c r="L171" s="18" t="s">
        <v>36</v>
      </c>
      <c r="M171" s="1" t="s">
        <v>8</v>
      </c>
      <c r="N171" s="1" t="s">
        <v>12</v>
      </c>
      <c r="O171" s="2"/>
      <c r="P171" s="1" t="s">
        <v>14</v>
      </c>
      <c r="Q171" s="1"/>
      <c r="R171" s="1"/>
      <c r="S171" s="19"/>
      <c r="T171" s="2"/>
      <c r="U171" s="1"/>
      <c r="V171" s="1"/>
      <c r="W171" s="1"/>
      <c r="X171" s="1"/>
      <c r="Y171" s="1"/>
      <c r="Z171" s="1"/>
    </row>
    <row r="172" spans="1:26" x14ac:dyDescent="0.25">
      <c r="A172" s="1"/>
      <c r="B172" s="18"/>
      <c r="C172" s="1">
        <v>37.012908508300697</v>
      </c>
      <c r="D172" s="1"/>
      <c r="E172" s="2">
        <f>10^(C172-35.5)/3.06</f>
        <v>10.646015197837908</v>
      </c>
      <c r="F172" s="2">
        <f>AVERAGE(E172:E186)</f>
        <v>1.5586245251962996</v>
      </c>
      <c r="G172" s="2"/>
      <c r="H172" s="2">
        <f>STDEV(E172:E186)</f>
        <v>2.8537187612326753</v>
      </c>
      <c r="I172" s="19"/>
      <c r="J172" s="1"/>
      <c r="K172" s="1"/>
      <c r="L172" s="18">
        <v>37.799198791503898</v>
      </c>
      <c r="M172" s="1">
        <v>8.3021743308338536</v>
      </c>
      <c r="N172" s="2">
        <f>(E172/M172)*100</f>
        <v>128.2316508134399</v>
      </c>
      <c r="O172" s="2"/>
      <c r="P172" s="2">
        <f>AVERAGE(N172:N186)</f>
        <v>59.463663960377218</v>
      </c>
      <c r="Q172" s="3"/>
      <c r="R172" s="1"/>
      <c r="S172" s="19"/>
      <c r="T172" s="2"/>
      <c r="U172" s="1"/>
      <c r="V172" s="1"/>
      <c r="W172" s="1"/>
      <c r="X172" s="1"/>
      <c r="Y172" s="1"/>
      <c r="Z172" s="1"/>
    </row>
    <row r="173" spans="1:26" x14ac:dyDescent="0.25">
      <c r="A173" s="1"/>
      <c r="B173" s="18"/>
      <c r="C173" s="1">
        <v>36.391620178222603</v>
      </c>
      <c r="D173" s="1"/>
      <c r="E173" s="2">
        <f t="shared" ref="E173:E186" si="20">10^(C173-35.5)/3.06</f>
        <v>2.5462365722966349</v>
      </c>
      <c r="F173" s="2"/>
      <c r="G173" s="1"/>
      <c r="H173" s="1"/>
      <c r="I173" s="19"/>
      <c r="J173" s="1"/>
      <c r="K173" s="1"/>
      <c r="L173" s="18">
        <v>37.885875701904197</v>
      </c>
      <c r="M173" s="1">
        <v>10.136050344025977</v>
      </c>
      <c r="N173" s="2">
        <f t="shared" ref="N173:N186" si="21">(E173/M173)*100</f>
        <v>25.120599107889646</v>
      </c>
      <c r="O173" s="2"/>
      <c r="P173" s="1"/>
      <c r="Q173" s="1"/>
      <c r="R173" s="1"/>
      <c r="S173" s="19"/>
      <c r="T173" s="1"/>
      <c r="U173" s="1"/>
      <c r="V173" s="1"/>
      <c r="W173" s="1"/>
      <c r="X173" s="1"/>
      <c r="Y173" s="1"/>
      <c r="Z173" s="1"/>
    </row>
    <row r="174" spans="1:26" x14ac:dyDescent="0.25">
      <c r="A174" s="1"/>
      <c r="B174" s="18"/>
      <c r="C174" s="1">
        <v>32.490467071533203</v>
      </c>
      <c r="D174" s="1"/>
      <c r="E174" s="2">
        <f t="shared" si="20"/>
        <v>3.19702214880265E-4</v>
      </c>
      <c r="F174" s="3"/>
      <c r="G174" s="1"/>
      <c r="H174" s="1"/>
      <c r="I174" s="19"/>
      <c r="J174" s="1"/>
      <c r="K174" s="1"/>
      <c r="L174" s="18">
        <v>37.0361232757568</v>
      </c>
      <c r="M174" s="1">
        <v>1.4325715853472418</v>
      </c>
      <c r="N174" s="2">
        <f t="shared" si="21"/>
        <v>2.2316665927920955E-2</v>
      </c>
      <c r="O174" s="2"/>
      <c r="P174" s="1"/>
      <c r="Q174" s="1"/>
      <c r="R174" s="1"/>
      <c r="S174" s="19"/>
      <c r="T174" s="1"/>
      <c r="U174" s="1"/>
      <c r="V174" s="1"/>
      <c r="W174" s="1"/>
      <c r="X174" s="1"/>
      <c r="Y174" s="1"/>
      <c r="Z174" s="1"/>
    </row>
    <row r="175" spans="1:26" x14ac:dyDescent="0.25">
      <c r="B175" s="18"/>
      <c r="C175" s="1">
        <v>30.210823059081999</v>
      </c>
      <c r="D175" s="1"/>
      <c r="E175" s="1">
        <f t="shared" si="20"/>
        <v>1.6791969339684129E-6</v>
      </c>
      <c r="F175" s="2"/>
      <c r="G175" s="1"/>
      <c r="H175" s="1"/>
      <c r="I175" s="19"/>
      <c r="J175" s="1"/>
      <c r="K175" s="1"/>
      <c r="L175" s="18">
        <v>37.724632263183501</v>
      </c>
      <c r="M175" s="1">
        <v>6.9923848024800366</v>
      </c>
      <c r="N175" s="2">
        <f t="shared" si="21"/>
        <v>2.4014652817345531E-5</v>
      </c>
      <c r="O175" s="1"/>
      <c r="P175" s="1"/>
      <c r="Q175" s="1"/>
      <c r="R175" s="1"/>
      <c r="S175" s="19"/>
      <c r="T175" s="1"/>
      <c r="U175" s="1"/>
      <c r="V175" s="1"/>
      <c r="W175" s="1"/>
      <c r="X175" s="1"/>
      <c r="Y175" s="1"/>
      <c r="Z175" s="1"/>
    </row>
    <row r="176" spans="1:26" x14ac:dyDescent="0.25">
      <c r="B176" s="18"/>
      <c r="C176" s="1">
        <v>36.243310699462803</v>
      </c>
      <c r="D176" s="1"/>
      <c r="E176" s="1">
        <f t="shared" si="20"/>
        <v>1.8096278566575834</v>
      </c>
      <c r="F176" s="2"/>
      <c r="G176" s="2"/>
      <c r="H176" s="2"/>
      <c r="I176" s="19"/>
      <c r="J176" s="1"/>
      <c r="K176" s="1"/>
      <c r="L176" s="18">
        <v>36.840065002441399</v>
      </c>
      <c r="M176" s="1">
        <v>0.91213277141064952</v>
      </c>
      <c r="N176" s="2">
        <f t="shared" si="21"/>
        <v>198.39522417980029</v>
      </c>
      <c r="O176" s="1"/>
      <c r="P176" s="1"/>
      <c r="Q176" s="1"/>
      <c r="R176" s="1"/>
      <c r="S176" s="19"/>
      <c r="T176" s="1"/>
      <c r="U176" s="1"/>
      <c r="V176" s="1"/>
      <c r="W176" s="1"/>
      <c r="X176" s="1"/>
      <c r="Y176" s="1"/>
      <c r="Z176" s="1"/>
    </row>
    <row r="177" spans="1:26" x14ac:dyDescent="0.25">
      <c r="B177" s="18"/>
      <c r="C177" s="1">
        <v>36.382026672363203</v>
      </c>
      <c r="D177" s="1"/>
      <c r="E177" s="2">
        <f t="shared" si="20"/>
        <v>2.4906072380364619</v>
      </c>
      <c r="F177" s="2"/>
      <c r="G177" s="1"/>
      <c r="H177" s="1"/>
      <c r="I177" s="19"/>
      <c r="J177" s="1"/>
      <c r="K177" s="1"/>
      <c r="L177" s="18">
        <v>37.441175460815401</v>
      </c>
      <c r="M177" s="1">
        <v>3.6405627228070947</v>
      </c>
      <c r="N177" s="2">
        <f t="shared" si="21"/>
        <v>68.412699565193932</v>
      </c>
      <c r="O177" s="1"/>
      <c r="P177" s="1"/>
      <c r="Q177" s="1"/>
      <c r="R177" s="1"/>
      <c r="S177" s="19"/>
      <c r="T177" s="1"/>
      <c r="U177" s="1"/>
      <c r="V177" s="1"/>
      <c r="W177" s="1"/>
      <c r="X177" s="1"/>
      <c r="Y177" s="1"/>
      <c r="Z177" s="1"/>
    </row>
    <row r="178" spans="1:26" x14ac:dyDescent="0.25">
      <c r="B178" s="18"/>
      <c r="C178" s="1">
        <v>35.345390319824219</v>
      </c>
      <c r="D178" s="1"/>
      <c r="E178" s="2">
        <f t="shared" si="20"/>
        <v>0.2289121758018598</v>
      </c>
      <c r="F178" s="2"/>
      <c r="G178" s="1"/>
      <c r="H178" s="1"/>
      <c r="I178" s="19"/>
      <c r="J178" s="1"/>
      <c r="K178" s="1"/>
      <c r="L178" s="18">
        <v>36.781072616577099</v>
      </c>
      <c r="M178" s="1">
        <v>0.79627975401982376</v>
      </c>
      <c r="N178" s="2">
        <f t="shared" si="21"/>
        <v>28.747707655036137</v>
      </c>
      <c r="O178" s="1"/>
      <c r="P178" s="2"/>
      <c r="Q178" s="1"/>
      <c r="R178" s="1"/>
      <c r="S178" s="19"/>
      <c r="T178" s="1"/>
      <c r="U178" s="1"/>
      <c r="V178" s="1"/>
      <c r="W178" s="1"/>
      <c r="X178" s="1"/>
      <c r="Y178" s="1"/>
      <c r="Z178" s="1"/>
    </row>
    <row r="179" spans="1:26" x14ac:dyDescent="0.25">
      <c r="B179" s="18"/>
      <c r="C179" s="1">
        <v>34.976463317871094</v>
      </c>
      <c r="D179" s="1"/>
      <c r="E179" s="2">
        <f t="shared" si="20"/>
        <v>9.789080307708671E-2</v>
      </c>
      <c r="F179" s="2"/>
      <c r="G179" s="1"/>
      <c r="H179" s="1"/>
      <c r="I179" s="19"/>
      <c r="J179" s="1"/>
      <c r="K179" s="1"/>
      <c r="L179" s="18">
        <v>36.568183898925703</v>
      </c>
      <c r="M179" s="1">
        <v>0.48772717707268526</v>
      </c>
      <c r="N179" s="2">
        <f t="shared" si="21"/>
        <v>20.070811650198074</v>
      </c>
      <c r="O179" s="1"/>
      <c r="P179" s="2"/>
      <c r="Q179" s="1"/>
      <c r="R179" s="1"/>
      <c r="S179" s="19"/>
      <c r="T179" s="1"/>
      <c r="U179" s="1"/>
      <c r="V179" s="1"/>
      <c r="W179" s="1"/>
      <c r="X179" s="1"/>
      <c r="Y179" s="1"/>
      <c r="Z179" s="1"/>
    </row>
    <row r="180" spans="1:26" x14ac:dyDescent="0.25">
      <c r="B180" s="18"/>
      <c r="C180" s="1">
        <v>33.167282104492188</v>
      </c>
      <c r="D180" s="1"/>
      <c r="E180" s="2">
        <f t="shared" si="20"/>
        <v>1.5190101576590851E-3</v>
      </c>
      <c r="F180" s="2"/>
      <c r="G180" s="1"/>
      <c r="H180" s="1"/>
      <c r="I180" s="19"/>
      <c r="J180" s="1"/>
      <c r="K180" s="1"/>
      <c r="L180" s="18">
        <v>36.196603393554597</v>
      </c>
      <c r="M180" s="1">
        <v>0.20729863891140554</v>
      </c>
      <c r="N180" s="2">
        <f t="shared" si="21"/>
        <v>0.73276417328927734</v>
      </c>
      <c r="O180" s="1"/>
      <c r="P180" s="2"/>
      <c r="Q180" s="1"/>
      <c r="R180" s="1"/>
      <c r="S180" s="19"/>
      <c r="T180" s="1"/>
      <c r="U180" s="1"/>
      <c r="V180" s="1"/>
      <c r="W180" s="1"/>
      <c r="X180" s="1"/>
      <c r="Y180" s="1"/>
      <c r="Z180" s="1"/>
    </row>
    <row r="181" spans="1:26" x14ac:dyDescent="0.25">
      <c r="B181" s="18"/>
      <c r="C181" s="1">
        <v>35.971008682250897</v>
      </c>
      <c r="D181" s="1"/>
      <c r="E181" s="2">
        <f t="shared" si="20"/>
        <v>0.96669006621184572</v>
      </c>
      <c r="F181" s="2"/>
      <c r="G181" s="1"/>
      <c r="H181" s="1"/>
      <c r="I181" s="19"/>
      <c r="J181" s="1"/>
      <c r="K181" s="1"/>
      <c r="L181" s="18">
        <v>36.538377761840799</v>
      </c>
      <c r="M181" s="1">
        <v>0.45537671398150975</v>
      </c>
      <c r="N181" s="2">
        <f t="shared" si="21"/>
        <v>212.28359653258369</v>
      </c>
      <c r="O181" s="1"/>
      <c r="P181" s="2"/>
      <c r="Q181" s="1"/>
      <c r="R181" s="1"/>
      <c r="S181" s="19"/>
      <c r="T181" s="1"/>
      <c r="U181" s="1"/>
      <c r="V181" s="1"/>
      <c r="W181" s="1"/>
      <c r="X181" s="1"/>
      <c r="Y181" s="1"/>
      <c r="Z181" s="1"/>
    </row>
    <row r="182" spans="1:26" x14ac:dyDescent="0.25">
      <c r="B182" s="18"/>
      <c r="C182" s="1">
        <v>36.637819671630801</v>
      </c>
      <c r="D182" s="1"/>
      <c r="E182" s="2">
        <f t="shared" si="20"/>
        <v>4.4884691561823438</v>
      </c>
      <c r="F182" s="2"/>
      <c r="G182" s="1"/>
      <c r="H182" s="1"/>
      <c r="I182" s="19"/>
      <c r="J182" s="1"/>
      <c r="K182" s="1"/>
      <c r="L182" s="18">
        <v>37.244897766113198</v>
      </c>
      <c r="M182" s="1">
        <v>2.3168121557258829</v>
      </c>
      <c r="N182" s="2">
        <f t="shared" si="21"/>
        <v>193.73470331158794</v>
      </c>
      <c r="O182" s="1"/>
      <c r="P182" s="2"/>
      <c r="Q182" s="1"/>
      <c r="R182" s="1"/>
      <c r="S182" s="19"/>
      <c r="T182" s="1"/>
      <c r="U182" s="1"/>
      <c r="V182" s="1"/>
      <c r="W182" s="1"/>
      <c r="X182" s="1"/>
      <c r="Y182" s="1"/>
      <c r="Z182" s="1"/>
    </row>
    <row r="183" spans="1:26" x14ac:dyDescent="0.25">
      <c r="B183" s="18"/>
      <c r="C183" s="1">
        <v>34.984165191650298</v>
      </c>
      <c r="D183" s="1"/>
      <c r="E183" s="2">
        <f t="shared" si="20"/>
        <v>9.9642304946010507E-2</v>
      </c>
      <c r="F183" s="2"/>
      <c r="G183" s="1"/>
      <c r="H183" s="1"/>
      <c r="I183" s="19"/>
      <c r="J183" s="1"/>
      <c r="K183" s="1"/>
      <c r="L183" s="18">
        <v>36.679473876953097</v>
      </c>
      <c r="M183" s="1">
        <v>0.63018336371198824</v>
      </c>
      <c r="N183" s="2">
        <f t="shared" si="21"/>
        <v>15.811636847898427</v>
      </c>
      <c r="O183" s="1"/>
      <c r="P183" s="2"/>
      <c r="Q183" s="1"/>
      <c r="R183" s="1"/>
      <c r="S183" s="19"/>
      <c r="T183" s="1"/>
      <c r="U183" s="1"/>
      <c r="V183" s="1"/>
      <c r="W183" s="1"/>
      <c r="X183" s="1"/>
      <c r="Y183" s="1"/>
      <c r="Z183" s="1"/>
    </row>
    <row r="184" spans="1:26" x14ac:dyDescent="0.25">
      <c r="A184" s="1"/>
      <c r="B184" s="18"/>
      <c r="C184" s="1">
        <v>32.052299499511697</v>
      </c>
      <c r="D184" s="1"/>
      <c r="E184" s="2">
        <f t="shared" si="20"/>
        <v>1.1656765854438025E-4</v>
      </c>
      <c r="F184" s="2"/>
      <c r="G184" s="1"/>
      <c r="H184" s="1"/>
      <c r="I184" s="19"/>
      <c r="J184" s="1"/>
      <c r="K184" s="1"/>
      <c r="L184" s="18">
        <v>37.187938690185497</v>
      </c>
      <c r="M184" s="1">
        <v>2.0320376352468243</v>
      </c>
      <c r="N184" s="2">
        <f t="shared" si="21"/>
        <v>5.7364911221352054E-3</v>
      </c>
      <c r="O184" s="1"/>
      <c r="P184" s="2"/>
      <c r="Q184" s="1"/>
      <c r="R184" s="1"/>
      <c r="S184" s="19"/>
      <c r="T184" s="1"/>
      <c r="U184" s="1"/>
      <c r="V184" s="1"/>
      <c r="W184" s="1"/>
      <c r="X184" s="1"/>
      <c r="Y184" s="1"/>
      <c r="Z184" s="1"/>
    </row>
    <row r="185" spans="1:26" x14ac:dyDescent="0.25">
      <c r="A185" s="1"/>
      <c r="B185" s="18"/>
      <c r="C185" s="1">
        <v>32.280281066894531</v>
      </c>
      <c r="D185" s="1"/>
      <c r="E185" s="2">
        <f t="shared" si="20"/>
        <v>1.9704237812722466E-4</v>
      </c>
      <c r="F185" s="2"/>
      <c r="G185" s="1"/>
      <c r="H185" s="1"/>
      <c r="I185" s="19"/>
      <c r="J185" s="1"/>
      <c r="K185" s="1"/>
      <c r="L185" s="18">
        <v>36.563694000244098</v>
      </c>
      <c r="M185" s="1">
        <v>0.48271084624775357</v>
      </c>
      <c r="N185" s="2">
        <f t="shared" si="21"/>
        <v>4.0819960781675033E-2</v>
      </c>
      <c r="O185" s="1"/>
      <c r="P185" s="2"/>
      <c r="Q185" s="1"/>
      <c r="R185" s="1"/>
      <c r="S185" s="19"/>
      <c r="T185" s="1"/>
      <c r="U185" s="1"/>
      <c r="V185" s="1"/>
      <c r="W185" s="1"/>
      <c r="X185" s="1"/>
      <c r="Y185" s="1"/>
      <c r="Z185" s="1"/>
    </row>
    <row r="186" spans="1:26" x14ac:dyDescent="0.25">
      <c r="A186" s="1"/>
      <c r="B186" s="18"/>
      <c r="C186" s="1">
        <v>33.480224609375</v>
      </c>
      <c r="D186" s="1"/>
      <c r="E186" s="2">
        <f t="shared" si="20"/>
        <v>3.1225052906151715E-3</v>
      </c>
      <c r="F186" s="2"/>
      <c r="G186" s="1"/>
      <c r="H186" s="1"/>
      <c r="I186" s="19"/>
      <c r="J186" s="1"/>
      <c r="K186" s="1"/>
      <c r="L186" s="18">
        <v>36.837108612060497</v>
      </c>
      <c r="M186" s="1">
        <v>0.90594465931643464</v>
      </c>
      <c r="N186" s="2">
        <f t="shared" si="21"/>
        <v>0.34466843625649335</v>
      </c>
      <c r="O186" s="1"/>
      <c r="P186" s="2"/>
      <c r="Q186" s="1"/>
      <c r="R186" s="1"/>
      <c r="S186" s="19"/>
      <c r="T186" s="1"/>
      <c r="U186" s="1"/>
      <c r="V186" s="1"/>
      <c r="W186" s="1"/>
      <c r="X186" s="1"/>
      <c r="Y186" s="1"/>
      <c r="Z186" s="1"/>
    </row>
    <row r="187" spans="1:26" ht="15.75" thickBot="1" x14ac:dyDescent="0.3">
      <c r="A187" s="1"/>
      <c r="B187" s="44"/>
      <c r="C187" s="36"/>
      <c r="D187" s="36"/>
      <c r="E187" s="36"/>
      <c r="F187" s="36"/>
      <c r="G187" s="36"/>
      <c r="H187" s="36"/>
      <c r="I187" s="45"/>
      <c r="L187" s="44"/>
      <c r="M187" s="22"/>
      <c r="N187" s="22"/>
      <c r="O187" s="22"/>
      <c r="P187" s="23"/>
      <c r="Q187" s="22"/>
      <c r="R187" s="22"/>
      <c r="S187" s="27"/>
      <c r="T187" s="1"/>
      <c r="U187" s="1"/>
      <c r="V187" s="1"/>
      <c r="W187" s="1"/>
      <c r="X187" s="1"/>
      <c r="Y187" s="1"/>
      <c r="Z187" s="1"/>
    </row>
    <row r="188" spans="1:26" x14ac:dyDescent="0.25">
      <c r="A188" s="1"/>
      <c r="M188" s="1"/>
      <c r="N188" s="1"/>
      <c r="O188" s="1"/>
      <c r="P188" s="2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x14ac:dyDescent="0.25">
      <c r="A189" s="1"/>
      <c r="M189" s="1"/>
      <c r="N189" s="1"/>
      <c r="O189" s="1"/>
      <c r="P189" s="2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x14ac:dyDescent="0.25">
      <c r="A190" s="1"/>
      <c r="M190" s="1"/>
      <c r="N190" s="2"/>
      <c r="O190" s="1"/>
      <c r="P190" s="2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x14ac:dyDescent="0.25">
      <c r="A191" s="1"/>
      <c r="M191" s="1"/>
      <c r="N191" s="2"/>
      <c r="O191" s="1"/>
      <c r="P191" s="2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thickBot="1" x14ac:dyDescent="0.3">
      <c r="A192" s="1"/>
      <c r="M192" s="1"/>
      <c r="N192" s="2"/>
      <c r="O192" s="2"/>
      <c r="P192" s="2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x14ac:dyDescent="0.25">
      <c r="A193" s="1"/>
      <c r="B193" s="42"/>
      <c r="C193" s="34"/>
      <c r="D193" s="35"/>
      <c r="M193" s="1"/>
      <c r="N193" s="2"/>
      <c r="O193" s="2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x14ac:dyDescent="0.25">
      <c r="A194" s="1"/>
      <c r="B194" s="38" t="s">
        <v>81</v>
      </c>
      <c r="C194" s="39"/>
      <c r="D194" s="33"/>
      <c r="M194" s="1"/>
      <c r="N194" s="2"/>
      <c r="O194" s="2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x14ac:dyDescent="0.25">
      <c r="A195" s="1"/>
      <c r="B195" s="31"/>
      <c r="C195" s="32"/>
      <c r="D195" s="33"/>
      <c r="M195" s="1"/>
      <c r="N195" s="2"/>
      <c r="O195" s="2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x14ac:dyDescent="0.25">
      <c r="A196" s="1"/>
      <c r="B196" s="18"/>
      <c r="C196" s="11" t="s">
        <v>66</v>
      </c>
      <c r="D196" s="47"/>
      <c r="E196" s="1"/>
      <c r="F196" s="1"/>
      <c r="G196" s="1"/>
      <c r="H196" s="1"/>
      <c r="I196" s="1"/>
      <c r="J196" s="1"/>
      <c r="K196" s="1"/>
      <c r="L196" s="1"/>
      <c r="M196" s="1"/>
      <c r="N196" s="2"/>
      <c r="O196" s="2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x14ac:dyDescent="0.25">
      <c r="A197" s="1"/>
      <c r="B197" s="18"/>
      <c r="C197" s="11" t="s">
        <v>67</v>
      </c>
      <c r="D197" s="47"/>
      <c r="E197" s="1"/>
      <c r="F197" s="2"/>
      <c r="G197" s="1"/>
      <c r="H197" s="1"/>
      <c r="I197" s="1"/>
      <c r="J197" s="1"/>
      <c r="K197" s="1"/>
      <c r="L197" s="1"/>
      <c r="M197" s="1"/>
      <c r="N197" s="2"/>
      <c r="O197" s="2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x14ac:dyDescent="0.25">
      <c r="A198" s="1"/>
      <c r="B198" s="48" t="s">
        <v>87</v>
      </c>
      <c r="C198" s="11" t="s">
        <v>68</v>
      </c>
      <c r="D198" s="47" t="s">
        <v>42</v>
      </c>
      <c r="E198" s="1"/>
      <c r="F198" s="2"/>
      <c r="G198" s="1"/>
      <c r="H198" s="1"/>
      <c r="I198" s="1"/>
      <c r="J198" s="1"/>
      <c r="K198" s="1"/>
      <c r="L198" s="1"/>
      <c r="M198" s="1"/>
      <c r="N198" s="2"/>
      <c r="O198" s="2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x14ac:dyDescent="0.25">
      <c r="A199" s="1"/>
      <c r="B199" s="18">
        <v>1</v>
      </c>
      <c r="C199" s="2">
        <v>31.127513234400492</v>
      </c>
      <c r="D199" s="20">
        <v>47.41514273751735</v>
      </c>
      <c r="E199" s="1"/>
      <c r="F199" s="1"/>
      <c r="G199" s="1"/>
      <c r="H199" s="1"/>
      <c r="I199" s="1"/>
      <c r="J199" s="1"/>
      <c r="K199" s="1"/>
      <c r="L199" s="1"/>
      <c r="M199" s="1"/>
      <c r="N199" s="2"/>
      <c r="O199" s="2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x14ac:dyDescent="0.25">
      <c r="A200" s="1"/>
      <c r="B200" s="18">
        <v>2</v>
      </c>
      <c r="C200" s="2">
        <v>1.4292719485704946</v>
      </c>
      <c r="D200" s="20">
        <v>1.8058338487048569</v>
      </c>
      <c r="E200" s="1"/>
      <c r="F200" s="1"/>
      <c r="G200" s="1"/>
      <c r="H200" s="1"/>
      <c r="I200" s="1"/>
      <c r="J200" s="1"/>
      <c r="K200" s="1"/>
      <c r="L200" s="1"/>
      <c r="M200" s="1"/>
      <c r="N200" s="2"/>
      <c r="O200" s="2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x14ac:dyDescent="0.25">
      <c r="A201" s="1"/>
      <c r="B201" s="18">
        <v>3</v>
      </c>
      <c r="C201" s="2">
        <v>3.7937095135771122</v>
      </c>
      <c r="D201" s="20">
        <v>1.3320904061248982</v>
      </c>
      <c r="E201" s="1"/>
      <c r="F201" s="1"/>
      <c r="G201" s="1"/>
      <c r="H201" s="1"/>
      <c r="I201" s="1"/>
      <c r="J201" s="1"/>
      <c r="K201" s="1"/>
      <c r="L201" s="1"/>
      <c r="M201" s="1"/>
      <c r="N201" s="2"/>
      <c r="O201" s="2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x14ac:dyDescent="0.25">
      <c r="A202" s="1"/>
      <c r="B202" s="18">
        <v>4</v>
      </c>
      <c r="C202" s="2">
        <v>1.4258139285622797</v>
      </c>
      <c r="D202" s="20">
        <v>1.3946052732307967</v>
      </c>
      <c r="E202" s="1"/>
      <c r="F202" s="1"/>
      <c r="G202" s="1"/>
      <c r="H202" s="1"/>
      <c r="I202" s="1"/>
      <c r="J202" s="1"/>
      <c r="K202" s="1"/>
      <c r="L202" s="1"/>
      <c r="M202" s="1"/>
      <c r="N202" s="2"/>
      <c r="O202" s="2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x14ac:dyDescent="0.25">
      <c r="A203" s="1"/>
      <c r="B203" s="18">
        <v>5</v>
      </c>
      <c r="C203" s="2">
        <v>1.8461553530259616E-2</v>
      </c>
      <c r="D203" s="20">
        <v>1.391960858509398E-10</v>
      </c>
      <c r="E203" s="1"/>
      <c r="F203" s="1"/>
      <c r="G203" s="1"/>
      <c r="H203" s="1"/>
      <c r="I203" s="1"/>
      <c r="J203" s="1"/>
      <c r="K203" s="1"/>
      <c r="L203" s="1"/>
      <c r="M203" s="1"/>
      <c r="N203" s="2"/>
      <c r="O203" s="2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x14ac:dyDescent="0.25">
      <c r="A204" s="1"/>
      <c r="B204" s="18">
        <v>6</v>
      </c>
      <c r="C204" s="2">
        <v>0.13600770397018574</v>
      </c>
      <c r="D204" s="20">
        <v>1.3725690088353696E-10</v>
      </c>
      <c r="E204" s="1"/>
      <c r="F204" s="1"/>
      <c r="G204" s="1"/>
      <c r="H204" s="1"/>
      <c r="I204" s="1"/>
      <c r="J204" s="1"/>
      <c r="K204" s="1"/>
      <c r="L204" s="1"/>
      <c r="M204" s="1"/>
      <c r="N204" s="2"/>
      <c r="O204" s="2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x14ac:dyDescent="0.25">
      <c r="A205" s="1"/>
      <c r="B205" s="18">
        <v>7</v>
      </c>
      <c r="C205" s="2">
        <v>1.3638274165755858E-2</v>
      </c>
      <c r="D205" s="20">
        <v>1.3396714436625379E-10</v>
      </c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2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x14ac:dyDescent="0.25">
      <c r="A206" s="1"/>
      <c r="B206" s="18">
        <v>8</v>
      </c>
      <c r="C206" s="2">
        <v>0.34519194716357493</v>
      </c>
      <c r="D206" s="20">
        <v>1.0874329775419605E-10</v>
      </c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2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x14ac:dyDescent="0.25">
      <c r="A207" s="1"/>
      <c r="B207" s="18">
        <v>9</v>
      </c>
      <c r="C207" s="2">
        <v>2.8163307484515315E-2</v>
      </c>
      <c r="D207" s="20">
        <v>1.9406058040766053E-10</v>
      </c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2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x14ac:dyDescent="0.25">
      <c r="A208" s="1"/>
      <c r="B208" s="18">
        <v>10</v>
      </c>
      <c r="C208" s="2">
        <v>1.5355566411270815E-2</v>
      </c>
      <c r="D208" s="20">
        <v>1.1024841875666725E-10</v>
      </c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2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x14ac:dyDescent="0.25">
      <c r="A209" s="1"/>
      <c r="B209" s="18">
        <v>11</v>
      </c>
      <c r="C209" s="2">
        <v>1.4172620781089577E-4</v>
      </c>
      <c r="D209" s="20">
        <v>1.3400845369451404E-11</v>
      </c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2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x14ac:dyDescent="0.25">
      <c r="A210" s="1"/>
      <c r="B210" s="18">
        <v>12</v>
      </c>
      <c r="C210" s="2">
        <v>1.4714938636703064E-4</v>
      </c>
      <c r="D210" s="20">
        <v>7.9634328138883397E-11</v>
      </c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2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x14ac:dyDescent="0.25">
      <c r="A211" s="1"/>
      <c r="B211" s="18">
        <v>13</v>
      </c>
      <c r="C211" s="2">
        <v>1.4840196046599541E-4</v>
      </c>
      <c r="D211" s="20">
        <v>1.677567374063577E-14</v>
      </c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2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x14ac:dyDescent="0.25">
      <c r="A212" s="1"/>
      <c r="B212" s="18">
        <v>14</v>
      </c>
      <c r="C212" s="2">
        <v>1.6443972673014826E-4</v>
      </c>
      <c r="D212" s="20">
        <v>1.6834844742536075E-14</v>
      </c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2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thickBot="1" x14ac:dyDescent="0.3">
      <c r="A213" s="1"/>
      <c r="B213" s="21">
        <v>15</v>
      </c>
      <c r="C213" s="23">
        <v>1.9868151946420928E-4</v>
      </c>
      <c r="D213" s="24">
        <v>7.2980467926048845E-16</v>
      </c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2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thickBot="1" x14ac:dyDescent="0.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2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x14ac:dyDescent="0.25">
      <c r="A215" s="1"/>
      <c r="B215" s="14" t="s">
        <v>82</v>
      </c>
      <c r="C215" s="15"/>
      <c r="D215" s="34"/>
      <c r="E215" s="34"/>
      <c r="F215" s="35"/>
      <c r="G215" s="1"/>
      <c r="H215" s="1"/>
      <c r="I215" s="1"/>
      <c r="J215" s="1"/>
      <c r="K215" s="1"/>
      <c r="L215" s="1"/>
      <c r="M215" s="1"/>
      <c r="N215" s="1"/>
      <c r="O215" s="2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x14ac:dyDescent="0.25">
      <c r="A216" s="1"/>
      <c r="B216" s="31"/>
      <c r="C216" s="32"/>
      <c r="D216" s="32"/>
      <c r="E216" s="32"/>
      <c r="F216" s="33"/>
      <c r="G216" s="1"/>
      <c r="H216" s="1"/>
      <c r="I216" s="1"/>
      <c r="J216" s="1"/>
      <c r="K216" s="1"/>
      <c r="L216" s="1"/>
      <c r="M216" s="1"/>
      <c r="N216" s="1"/>
      <c r="O216" s="2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x14ac:dyDescent="0.25">
      <c r="A217" s="1"/>
      <c r="B217" s="18"/>
      <c r="C217" s="11" t="s">
        <v>69</v>
      </c>
      <c r="D217" s="11"/>
      <c r="E217" s="11"/>
      <c r="F217" s="19"/>
      <c r="G217" s="1"/>
      <c r="H217" s="1"/>
      <c r="I217" s="1"/>
      <c r="J217" s="1"/>
      <c r="K217" s="1"/>
      <c r="L217" s="1"/>
      <c r="M217" s="1"/>
      <c r="N217" s="1"/>
      <c r="O217" s="2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x14ac:dyDescent="0.25">
      <c r="A218" s="1"/>
      <c r="B218" s="18"/>
      <c r="C218" s="11" t="s">
        <v>68</v>
      </c>
      <c r="D218" s="11" t="s">
        <v>42</v>
      </c>
      <c r="E218" s="1"/>
      <c r="F218" s="19"/>
      <c r="G218" s="1"/>
      <c r="H218" s="1"/>
      <c r="I218" s="1"/>
      <c r="J218" s="1"/>
      <c r="K218" s="1"/>
      <c r="L218" s="1"/>
      <c r="M218" s="1"/>
      <c r="N218" s="1"/>
      <c r="O218" s="2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x14ac:dyDescent="0.25">
      <c r="A219" s="1"/>
      <c r="B219" s="18">
        <v>1</v>
      </c>
      <c r="C219" s="2">
        <v>8.2391929983612275</v>
      </c>
      <c r="D219" s="2">
        <v>5.9146392673484316</v>
      </c>
      <c r="E219" s="1"/>
      <c r="F219" s="19"/>
      <c r="G219" s="1"/>
      <c r="H219" s="1"/>
      <c r="I219" s="1"/>
      <c r="J219" s="1"/>
      <c r="K219" s="1"/>
      <c r="L219" s="1"/>
      <c r="M219" s="1"/>
      <c r="N219" s="1"/>
      <c r="O219" s="2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x14ac:dyDescent="0.25">
      <c r="A220" s="1"/>
      <c r="B220" s="18">
        <v>2</v>
      </c>
      <c r="C220" s="2">
        <v>1.4771566235814009E-2</v>
      </c>
      <c r="D220" s="2">
        <v>6.9704660014885442E-2</v>
      </c>
      <c r="E220" s="1"/>
      <c r="F220" s="19"/>
      <c r="G220" s="1"/>
      <c r="H220" s="1"/>
      <c r="I220" s="1"/>
      <c r="J220" s="1"/>
      <c r="K220" s="1"/>
      <c r="L220" s="1"/>
      <c r="M220" s="1"/>
      <c r="N220" s="1"/>
      <c r="O220" s="2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x14ac:dyDescent="0.25">
      <c r="A221" s="1"/>
      <c r="B221" s="18">
        <v>3</v>
      </c>
      <c r="C221" s="2">
        <v>3.1570176509820476E-2</v>
      </c>
      <c r="D221" s="2">
        <v>0.4952709365981664</v>
      </c>
      <c r="E221" s="1"/>
      <c r="F221" s="19"/>
      <c r="G221" s="1"/>
      <c r="H221" s="1"/>
      <c r="I221" s="1"/>
      <c r="J221" s="1"/>
      <c r="K221" s="1"/>
      <c r="L221" s="1"/>
      <c r="M221" s="1"/>
      <c r="N221" s="1"/>
      <c r="O221" s="2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x14ac:dyDescent="0.25">
      <c r="A222" s="1"/>
      <c r="B222" s="18">
        <v>4</v>
      </c>
      <c r="C222" s="2">
        <v>2.0685216306632617E-4</v>
      </c>
      <c r="D222" s="2">
        <v>2.6966349107773849E-2</v>
      </c>
      <c r="E222" s="1"/>
      <c r="F222" s="19"/>
      <c r="G222" s="1"/>
      <c r="H222" s="1"/>
      <c r="I222" s="1"/>
      <c r="J222" s="1"/>
      <c r="K222" s="1"/>
      <c r="L222" s="1"/>
      <c r="M222" s="1"/>
      <c r="N222" s="1"/>
      <c r="O222" s="2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x14ac:dyDescent="0.25">
      <c r="A223" s="1"/>
      <c r="B223" s="18">
        <v>5</v>
      </c>
      <c r="C223" s="2">
        <v>1.7748749384302952E-2</v>
      </c>
      <c r="D223" s="2">
        <v>0.49888782823063166</v>
      </c>
      <c r="E223" s="1"/>
      <c r="F223" s="19"/>
      <c r="G223" s="1"/>
      <c r="H223" s="1"/>
      <c r="I223" s="1"/>
      <c r="J223" s="1"/>
      <c r="K223" s="1"/>
      <c r="L223" s="1"/>
      <c r="M223" s="1"/>
      <c r="N223" s="1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x14ac:dyDescent="0.25">
      <c r="A224" s="1"/>
      <c r="B224" s="18">
        <v>6</v>
      </c>
      <c r="C224" s="2">
        <v>1.6673922660857576E-3</v>
      </c>
      <c r="D224" s="2">
        <v>7.0084373327306396E-2</v>
      </c>
      <c r="E224" s="1"/>
      <c r="F224" s="19"/>
      <c r="G224" s="1"/>
      <c r="H224" s="1"/>
      <c r="I224" s="1"/>
      <c r="J224" s="1"/>
      <c r="K224" s="1"/>
      <c r="L224" s="1"/>
      <c r="M224" s="1"/>
      <c r="N224" s="1"/>
      <c r="O224" s="2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x14ac:dyDescent="0.25">
      <c r="A225" s="1"/>
      <c r="B225" s="18">
        <v>7</v>
      </c>
      <c r="C225" s="2">
        <v>2.8930764564033097E-3</v>
      </c>
      <c r="D225" s="2">
        <v>7.2523879415022821E-2</v>
      </c>
      <c r="E225" s="1"/>
      <c r="F225" s="19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x14ac:dyDescent="0.25">
      <c r="A226" s="1"/>
      <c r="B226" s="18">
        <v>8</v>
      </c>
      <c r="C226" s="2">
        <v>1.0651093510532242E-2</v>
      </c>
      <c r="D226" s="2">
        <v>0.18838880587135312</v>
      </c>
      <c r="E226" s="1"/>
      <c r="F226" s="19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x14ac:dyDescent="0.25">
      <c r="A227" s="1"/>
      <c r="B227" s="18">
        <v>9</v>
      </c>
      <c r="C227" s="2">
        <v>0.23029209159576047</v>
      </c>
      <c r="D227" s="2">
        <v>0.49564833781428891</v>
      </c>
      <c r="E227" s="1"/>
      <c r="F227" s="19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x14ac:dyDescent="0.25">
      <c r="A228" s="1"/>
      <c r="B228" s="18">
        <v>10</v>
      </c>
      <c r="C228" s="2">
        <v>0.84523715327412252</v>
      </c>
      <c r="D228" s="2">
        <v>0.8208557113189231</v>
      </c>
      <c r="E228" s="1"/>
      <c r="F228" s="19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x14ac:dyDescent="0.25">
      <c r="A229" s="1"/>
      <c r="B229" s="18">
        <v>11</v>
      </c>
      <c r="C229" s="2">
        <v>1.0654503972319416</v>
      </c>
      <c r="D229" s="2">
        <v>2.3771367298526411</v>
      </c>
      <c r="E229" s="1"/>
      <c r="F229" s="19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x14ac:dyDescent="0.25">
      <c r="A230" s="1"/>
      <c r="B230" s="18">
        <v>12</v>
      </c>
      <c r="C230" s="2">
        <v>8.4717413670902728E-2</v>
      </c>
      <c r="D230" s="2">
        <v>0.11197917850664016</v>
      </c>
      <c r="E230" s="1"/>
      <c r="F230" s="19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x14ac:dyDescent="0.25">
      <c r="A231" s="1"/>
      <c r="B231" s="18">
        <v>13</v>
      </c>
      <c r="C231" s="2">
        <v>0.84453065724231258</v>
      </c>
      <c r="D231" s="2">
        <v>2.4850938681739385</v>
      </c>
      <c r="E231" s="1"/>
      <c r="F231" s="19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x14ac:dyDescent="0.25">
      <c r="A232" s="1"/>
      <c r="B232" s="18">
        <v>14</v>
      </c>
      <c r="C232" s="2">
        <v>0.1024474844570234</v>
      </c>
      <c r="D232" s="2">
        <v>0.10792893017597859</v>
      </c>
      <c r="E232" s="1"/>
      <c r="F232" s="19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x14ac:dyDescent="0.25">
      <c r="A233" s="1"/>
      <c r="B233" s="18">
        <v>15</v>
      </c>
      <c r="C233" s="2">
        <v>0.10430721095347789</v>
      </c>
      <c r="D233" s="2">
        <v>2.966161771216671</v>
      </c>
      <c r="E233" s="1"/>
      <c r="F233" s="19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thickBot="1" x14ac:dyDescent="0.3">
      <c r="A234" s="1"/>
      <c r="B234" s="21"/>
      <c r="C234" s="22"/>
      <c r="D234" s="22"/>
      <c r="E234" s="22"/>
      <c r="F234" s="27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x14ac:dyDescent="0.25">
      <c r="A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x14ac:dyDescent="0.25">
      <c r="A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thickBot="1" x14ac:dyDescent="0.3">
      <c r="A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x14ac:dyDescent="0.25">
      <c r="A238" s="1"/>
      <c r="B238" s="14" t="s">
        <v>83</v>
      </c>
      <c r="C238" s="15"/>
      <c r="D238" s="34"/>
      <c r="E238" s="34"/>
      <c r="F238" s="34"/>
      <c r="G238" s="34"/>
      <c r="H238" s="35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x14ac:dyDescent="0.25">
      <c r="A239" s="1"/>
      <c r="B239" s="31"/>
      <c r="C239" s="32"/>
      <c r="D239" s="32"/>
      <c r="E239" s="32"/>
      <c r="F239" s="32"/>
      <c r="G239" s="32"/>
      <c r="H239" s="3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x14ac:dyDescent="0.25">
      <c r="A240" s="1"/>
      <c r="B240" s="31"/>
      <c r="C240" s="32"/>
      <c r="D240" s="32"/>
      <c r="E240" s="32"/>
      <c r="F240" s="32"/>
      <c r="G240" s="32"/>
      <c r="H240" s="3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x14ac:dyDescent="0.25">
      <c r="A241" s="1"/>
      <c r="B241" s="31"/>
      <c r="C241" s="32"/>
      <c r="D241" s="32"/>
      <c r="E241" s="32"/>
      <c r="F241" s="32"/>
      <c r="G241" s="32"/>
      <c r="H241" s="3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x14ac:dyDescent="0.25">
      <c r="A242" s="1"/>
      <c r="B242" s="48" t="s">
        <v>70</v>
      </c>
      <c r="C242" s="1"/>
      <c r="D242" s="1"/>
      <c r="E242" s="1"/>
      <c r="F242" s="1"/>
      <c r="G242" s="1"/>
      <c r="H242" s="19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x14ac:dyDescent="0.25">
      <c r="A243" s="1"/>
      <c r="B243" s="48" t="s">
        <v>5</v>
      </c>
      <c r="C243" s="1"/>
      <c r="D243" s="1"/>
      <c r="E243" s="1"/>
      <c r="F243" s="1"/>
      <c r="G243" s="1"/>
      <c r="H243" s="19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x14ac:dyDescent="0.25">
      <c r="A244" s="1"/>
      <c r="B244" s="48" t="s">
        <v>71</v>
      </c>
      <c r="C244" s="11" t="s">
        <v>72</v>
      </c>
      <c r="D244" s="11" t="s">
        <v>73</v>
      </c>
      <c r="E244" s="11" t="s">
        <v>74</v>
      </c>
      <c r="F244" s="11"/>
      <c r="G244" s="11" t="s">
        <v>9</v>
      </c>
      <c r="H244" s="47" t="s">
        <v>10</v>
      </c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x14ac:dyDescent="0.25">
      <c r="A245" s="1"/>
      <c r="B245" s="18">
        <v>28.84357</v>
      </c>
      <c r="C245" s="1">
        <v>28.727649688720703</v>
      </c>
      <c r="D245" s="1">
        <v>0.11592031127929658</v>
      </c>
      <c r="E245" s="1">
        <v>0.92279346267694484</v>
      </c>
      <c r="F245" s="1"/>
      <c r="G245" s="1">
        <v>4.3458330586239926</v>
      </c>
      <c r="H245" s="19">
        <v>8.4578821446182282</v>
      </c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x14ac:dyDescent="0.25">
      <c r="A246" s="1"/>
      <c r="B246" s="18">
        <v>27.00949</v>
      </c>
      <c r="C246" s="1">
        <v>30.906883239746001</v>
      </c>
      <c r="D246" s="1">
        <v>-3.8973932397460018</v>
      </c>
      <c r="E246" s="1">
        <v>14.901578331996715</v>
      </c>
      <c r="F246" s="1"/>
      <c r="G246" s="1"/>
      <c r="H246" s="19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x14ac:dyDescent="0.25">
      <c r="A247" s="1"/>
      <c r="B247" s="18">
        <v>30.949200000000001</v>
      </c>
      <c r="C247" s="1">
        <v>30.3122024536132</v>
      </c>
      <c r="D247" s="1">
        <v>0.63699754638680162</v>
      </c>
      <c r="E247" s="1">
        <v>0.64304983535891791</v>
      </c>
      <c r="F247" s="1"/>
      <c r="G247" s="1"/>
      <c r="H247" s="19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x14ac:dyDescent="0.25">
      <c r="A248" s="1"/>
      <c r="B248" s="18">
        <v>26.453954101562498</v>
      </c>
      <c r="C248" s="1">
        <v>29.911342620849609</v>
      </c>
      <c r="D248" s="1">
        <v>-3.457388519287111</v>
      </c>
      <c r="E248" s="1">
        <v>10.984433171132375</v>
      </c>
      <c r="F248" s="1"/>
      <c r="G248" s="1"/>
      <c r="H248" s="19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x14ac:dyDescent="0.25">
      <c r="A249" s="1"/>
      <c r="B249" s="18">
        <v>36.892959594726563</v>
      </c>
      <c r="C249" s="1">
        <v>28.480724334716797</v>
      </c>
      <c r="D249" s="1">
        <v>8.4122352600097656</v>
      </c>
      <c r="E249" s="1">
        <v>2.9353835503710892E-3</v>
      </c>
      <c r="F249" s="1"/>
      <c r="G249" s="1"/>
      <c r="H249" s="19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x14ac:dyDescent="0.25">
      <c r="A250" s="1"/>
      <c r="B250" s="18">
        <v>36.653461456298828</v>
      </c>
      <c r="C250" s="1">
        <v>27.566543579101563</v>
      </c>
      <c r="D250" s="1">
        <v>9.0869178771972656</v>
      </c>
      <c r="E250" s="1">
        <v>1.8389298008267365E-3</v>
      </c>
      <c r="F250" s="1"/>
      <c r="G250" s="1"/>
      <c r="H250" s="19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x14ac:dyDescent="0.25">
      <c r="A251" s="1"/>
      <c r="B251" s="18">
        <v>29.911188125610352</v>
      </c>
      <c r="C251" s="1">
        <v>30.570564270019499</v>
      </c>
      <c r="D251" s="1">
        <v>-0.65937614440914771</v>
      </c>
      <c r="E251" s="1">
        <v>1.579399506191735</v>
      </c>
      <c r="F251" s="1"/>
      <c r="G251" s="1"/>
      <c r="H251" s="19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x14ac:dyDescent="0.25">
      <c r="A252" s="1"/>
      <c r="B252" s="18">
        <v>30.260776519775298</v>
      </c>
      <c r="C252" s="1">
        <v>19.000053405761719</v>
      </c>
      <c r="D252" s="1">
        <v>11.26072311401358</v>
      </c>
      <c r="E252" s="1">
        <v>4.0755344620809251E-4</v>
      </c>
      <c r="F252" s="1"/>
      <c r="G252" s="1"/>
      <c r="H252" s="19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x14ac:dyDescent="0.25">
      <c r="A253" s="1"/>
      <c r="B253" s="18">
        <v>31.84332275390625</v>
      </c>
      <c r="C253" s="1">
        <v>30.940895080566399</v>
      </c>
      <c r="D253" s="1">
        <v>0.90242767333985086</v>
      </c>
      <c r="E253" s="1">
        <v>0.53498573422866946</v>
      </c>
      <c r="F253" s="1"/>
      <c r="G253" s="1"/>
      <c r="H253" s="19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x14ac:dyDescent="0.25">
      <c r="A254" s="1"/>
      <c r="B254" s="18">
        <v>35.074501037597656</v>
      </c>
      <c r="C254" s="1">
        <v>27.319988250732422</v>
      </c>
      <c r="D254" s="1">
        <v>7.7545127868652344</v>
      </c>
      <c r="E254" s="1">
        <v>4.6308322527128781E-3</v>
      </c>
      <c r="F254" s="1"/>
      <c r="G254" s="1"/>
      <c r="H254" s="19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x14ac:dyDescent="0.25">
      <c r="A255" s="1"/>
      <c r="B255" s="18">
        <v>27.907449722290039</v>
      </c>
      <c r="C255" s="1">
        <v>30.161775588989258</v>
      </c>
      <c r="D255" s="1">
        <v>-2.2543258666992187</v>
      </c>
      <c r="E255" s="1">
        <v>4.7711130360234471</v>
      </c>
      <c r="F255" s="1"/>
      <c r="G255" s="1"/>
      <c r="H255" s="19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x14ac:dyDescent="0.25">
      <c r="A256" s="1"/>
      <c r="B256" s="18">
        <v>25.116052627563477</v>
      </c>
      <c r="C256" s="1">
        <v>30.0348587036132</v>
      </c>
      <c r="D256" s="1">
        <v>-4.918806076049723</v>
      </c>
      <c r="E256" s="1">
        <v>30.248801484202261</v>
      </c>
      <c r="F256" s="1"/>
      <c r="G256" s="1"/>
      <c r="H256" s="19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x14ac:dyDescent="0.25">
      <c r="A257" s="1"/>
      <c r="B257" s="18">
        <v>35.644359588623047</v>
      </c>
      <c r="C257" s="1">
        <v>29.081064224243164</v>
      </c>
      <c r="D257" s="1">
        <v>6.5632953643798828</v>
      </c>
      <c r="E257" s="1">
        <v>1.0574290198601902E-2</v>
      </c>
      <c r="F257" s="1"/>
      <c r="G257" s="1"/>
      <c r="H257" s="19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x14ac:dyDescent="0.25">
      <c r="A258" s="1"/>
      <c r="B258" s="18">
        <v>33.783061981201101</v>
      </c>
      <c r="C258" s="1">
        <v>32.858592987060547</v>
      </c>
      <c r="D258" s="1">
        <v>0.92446899414055395</v>
      </c>
      <c r="E258" s="1">
        <v>0.52687440643476324</v>
      </c>
      <c r="F258" s="1"/>
      <c r="G258" s="1"/>
      <c r="H258" s="19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x14ac:dyDescent="0.25">
      <c r="A259" s="1"/>
      <c r="B259" s="18">
        <v>32.666679382324219</v>
      </c>
      <c r="C259" s="1">
        <v>28.457916259765625</v>
      </c>
      <c r="D259" s="1">
        <v>4.2087631225585938</v>
      </c>
      <c r="E259" s="1">
        <v>5.4079921865340989E-2</v>
      </c>
      <c r="F259" s="1"/>
      <c r="G259" s="1"/>
      <c r="H259" s="19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thickBot="1" x14ac:dyDescent="0.3">
      <c r="A260" s="1"/>
      <c r="B260" s="21"/>
      <c r="C260" s="22"/>
      <c r="D260" s="22"/>
      <c r="E260" s="22"/>
      <c r="F260" s="22"/>
      <c r="G260" s="22"/>
      <c r="H260" s="27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x14ac:dyDescent="0.25">
      <c r="A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x14ac:dyDescent="0.25">
      <c r="A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thickBot="1" x14ac:dyDescent="0.3">
      <c r="A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x14ac:dyDescent="0.25">
      <c r="A264" s="1"/>
      <c r="B264" s="14" t="s">
        <v>83</v>
      </c>
      <c r="C264" s="15"/>
      <c r="D264" s="34"/>
      <c r="E264" s="34"/>
      <c r="F264" s="34"/>
      <c r="G264" s="34"/>
      <c r="H264" s="35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x14ac:dyDescent="0.25">
      <c r="A265" s="1"/>
      <c r="B265" s="31"/>
      <c r="C265" s="32"/>
      <c r="D265" s="32"/>
      <c r="E265" s="32"/>
      <c r="F265" s="32"/>
      <c r="G265" s="32"/>
      <c r="H265" s="3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x14ac:dyDescent="0.25">
      <c r="A266" s="1"/>
      <c r="B266" s="31"/>
      <c r="C266" s="32"/>
      <c r="D266" s="32"/>
      <c r="E266" s="32"/>
      <c r="F266" s="32"/>
      <c r="G266" s="32"/>
      <c r="H266" s="3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x14ac:dyDescent="0.25">
      <c r="A267" s="1"/>
      <c r="B267" s="48" t="s">
        <v>75</v>
      </c>
      <c r="C267" s="1"/>
      <c r="D267" s="1"/>
      <c r="E267" s="1"/>
      <c r="F267" s="1"/>
      <c r="G267" s="1"/>
      <c r="H267" s="19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x14ac:dyDescent="0.25">
      <c r="A268" s="1"/>
      <c r="B268" s="48" t="s">
        <v>33</v>
      </c>
      <c r="C268" s="1"/>
      <c r="D268" s="1"/>
      <c r="E268" s="1"/>
      <c r="F268" s="1"/>
      <c r="G268" s="1"/>
      <c r="H268" s="19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x14ac:dyDescent="0.25">
      <c r="A269" s="1"/>
      <c r="B269" s="18"/>
      <c r="C269" s="1"/>
      <c r="D269" s="1"/>
      <c r="E269" s="1"/>
      <c r="F269" s="1"/>
      <c r="G269" s="1"/>
      <c r="H269" s="19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x14ac:dyDescent="0.25">
      <c r="A270" s="1"/>
      <c r="B270" s="48" t="s">
        <v>71</v>
      </c>
      <c r="C270" s="11" t="s">
        <v>72</v>
      </c>
      <c r="D270" s="11" t="s">
        <v>73</v>
      </c>
      <c r="E270" s="11" t="s">
        <v>74</v>
      </c>
      <c r="F270" s="1"/>
      <c r="G270" s="1"/>
      <c r="H270" s="19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x14ac:dyDescent="0.25">
      <c r="A271" s="1"/>
      <c r="B271" s="18">
        <v>31.948089599609375</v>
      </c>
      <c r="C271" s="1">
        <v>29.985908508300781</v>
      </c>
      <c r="D271" s="1">
        <v>1.9621810913085937</v>
      </c>
      <c r="E271" s="1">
        <v>0.25664017018199242</v>
      </c>
      <c r="F271" s="1"/>
      <c r="G271" s="11" t="s">
        <v>9</v>
      </c>
      <c r="H271" s="47" t="s">
        <v>10</v>
      </c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x14ac:dyDescent="0.25">
      <c r="A272" s="1"/>
      <c r="B272" s="18">
        <v>30.817100524902344</v>
      </c>
      <c r="C272" s="1">
        <v>30.871620178222599</v>
      </c>
      <c r="D272" s="1">
        <v>-5.4519653320255657E-2</v>
      </c>
      <c r="E272" s="1">
        <v>1.0385132717513403</v>
      </c>
      <c r="F272" s="1"/>
      <c r="G272" s="1">
        <v>1.0396766926713294</v>
      </c>
      <c r="H272" s="19">
        <v>1.3980134930997001</v>
      </c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x14ac:dyDescent="0.25">
      <c r="A273" s="1"/>
      <c r="B273" s="18">
        <v>33.867256164550781</v>
      </c>
      <c r="C273" s="1">
        <v>32.490467071533203</v>
      </c>
      <c r="D273" s="1">
        <v>1.3767890930175781</v>
      </c>
      <c r="E273" s="1">
        <v>0.38507487693805814</v>
      </c>
      <c r="F273" s="1"/>
      <c r="G273" s="1"/>
      <c r="H273" s="19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x14ac:dyDescent="0.25">
      <c r="A274" s="1"/>
      <c r="B274" s="18">
        <v>34.842597961425781</v>
      </c>
      <c r="C274" s="1">
        <v>30.210823059081999</v>
      </c>
      <c r="D274" s="1">
        <v>4.631774902343782</v>
      </c>
      <c r="E274" s="1">
        <v>4.0336370850431576E-2</v>
      </c>
      <c r="F274" s="1"/>
      <c r="G274" s="1"/>
      <c r="H274" s="19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x14ac:dyDescent="0.25">
      <c r="A275" s="1"/>
      <c r="B275" s="18">
        <v>29.477382659912109</v>
      </c>
      <c r="C275" s="1">
        <v>30.483310699462798</v>
      </c>
      <c r="D275" s="1">
        <v>-1.0059280395506889</v>
      </c>
      <c r="E275" s="1">
        <v>2.0082349148638023</v>
      </c>
      <c r="F275" s="1"/>
      <c r="G275" s="1"/>
      <c r="H275" s="19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x14ac:dyDescent="0.25">
      <c r="A276" s="1"/>
      <c r="B276" s="18">
        <v>34.266014099121094</v>
      </c>
      <c r="C276" s="1">
        <v>30.3820266723632</v>
      </c>
      <c r="D276" s="1">
        <v>3.8839874267578942</v>
      </c>
      <c r="E276" s="1">
        <v>6.7733463229627422E-2</v>
      </c>
      <c r="F276" s="1"/>
      <c r="G276" s="1"/>
      <c r="H276" s="19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x14ac:dyDescent="0.25">
      <c r="A277" s="1"/>
      <c r="B277" s="18">
        <v>35.474090576171797</v>
      </c>
      <c r="C277" s="1">
        <v>35.345390319824219</v>
      </c>
      <c r="D277" s="1">
        <v>0.12870025634757809</v>
      </c>
      <c r="E277" s="1">
        <v>0.91465510441994102</v>
      </c>
      <c r="F277" s="1"/>
      <c r="G277" s="1"/>
      <c r="H277" s="19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x14ac:dyDescent="0.25">
      <c r="A278" s="1"/>
      <c r="B278" s="18">
        <v>34.873443603515625</v>
      </c>
      <c r="C278" s="1">
        <v>34.976463317871094</v>
      </c>
      <c r="D278" s="1">
        <v>-0.10301971435546875</v>
      </c>
      <c r="E278" s="1">
        <v>1.0740191479377073</v>
      </c>
      <c r="F278" s="1"/>
      <c r="G278" s="1"/>
      <c r="H278" s="19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x14ac:dyDescent="0.25">
      <c r="A279" s="1"/>
      <c r="B279" s="18">
        <v>33.550865173339844</v>
      </c>
      <c r="C279" s="1">
        <v>33.167282104492188</v>
      </c>
      <c r="D279" s="1">
        <v>0.38358306884765625</v>
      </c>
      <c r="E279" s="1">
        <v>0.76653147159386548</v>
      </c>
      <c r="F279" s="1"/>
      <c r="G279" s="1"/>
      <c r="H279" s="19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x14ac:dyDescent="0.25">
      <c r="A280" s="1"/>
      <c r="B280" s="18">
        <v>32.464324951171875</v>
      </c>
      <c r="C280" s="1">
        <v>27.571008682250977</v>
      </c>
      <c r="D280" s="1">
        <v>4.8933162689208984</v>
      </c>
      <c r="E280" s="1">
        <v>3.3648447004238448E-2</v>
      </c>
      <c r="F280" s="1"/>
      <c r="G280" s="1"/>
      <c r="H280" s="19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x14ac:dyDescent="0.25">
      <c r="A281" s="1"/>
      <c r="B281" s="18">
        <v>33.650264739990234</v>
      </c>
      <c r="C281" s="1">
        <v>31.237819671630859</v>
      </c>
      <c r="D281" s="1">
        <v>2.412445068359375</v>
      </c>
      <c r="E281" s="1">
        <v>0.18783722843248657</v>
      </c>
      <c r="F281" s="1"/>
      <c r="G281" s="1"/>
      <c r="H281" s="19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x14ac:dyDescent="0.25">
      <c r="A282" s="1"/>
      <c r="B282" s="18">
        <v>34.657051086425781</v>
      </c>
      <c r="C282" s="1">
        <v>25.984165191650391</v>
      </c>
      <c r="D282" s="1">
        <v>8.6728858947753906</v>
      </c>
      <c r="E282" s="1">
        <v>2.4501980884098925E-3</v>
      </c>
      <c r="F282" s="1"/>
      <c r="G282" s="1"/>
      <c r="H282" s="19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x14ac:dyDescent="0.25">
      <c r="A283" s="1"/>
      <c r="B283" s="18">
        <v>32.37493896484375</v>
      </c>
      <c r="C283" s="1">
        <v>32.052299499511719</v>
      </c>
      <c r="D283" s="1">
        <v>0.32263946533203125</v>
      </c>
      <c r="E283" s="1">
        <v>0.79960562970247007</v>
      </c>
      <c r="F283" s="1"/>
      <c r="G283" s="1"/>
      <c r="H283" s="19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x14ac:dyDescent="0.25">
      <c r="A284" s="1"/>
      <c r="B284" s="18">
        <v>29.901823043823242</v>
      </c>
      <c r="C284" s="1">
        <v>32.280281066894531</v>
      </c>
      <c r="D284" s="1">
        <v>-2.3784580230712891</v>
      </c>
      <c r="E284" s="1">
        <v>5.1998068089490692</v>
      </c>
      <c r="F284" s="1"/>
      <c r="G284" s="1"/>
      <c r="H284" s="19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thickBot="1" x14ac:dyDescent="0.3">
      <c r="A285" s="1"/>
      <c r="B285" s="21">
        <v>31.9844970703125</v>
      </c>
      <c r="C285" s="22">
        <v>33.480224609375</v>
      </c>
      <c r="D285" s="22">
        <v>-1.4957275390625</v>
      </c>
      <c r="E285" s="22">
        <v>2.8200632861265023</v>
      </c>
      <c r="F285" s="22"/>
      <c r="G285" s="22"/>
      <c r="H285" s="27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x14ac:dyDescent="0.25">
      <c r="A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x14ac:dyDescent="0.25">
      <c r="A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x14ac:dyDescent="0.25">
      <c r="A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thickBot="1" x14ac:dyDescent="0.3">
      <c r="A289" s="1"/>
      <c r="I289" s="1"/>
      <c r="J289" s="1"/>
      <c r="K289" s="1"/>
      <c r="L289" s="1"/>
      <c r="M289" s="1"/>
      <c r="N289" s="1"/>
      <c r="O289" s="1"/>
      <c r="P289" s="2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x14ac:dyDescent="0.25">
      <c r="A290" s="1"/>
      <c r="B290" s="14" t="s">
        <v>84</v>
      </c>
      <c r="C290" s="15"/>
      <c r="D290" s="35"/>
      <c r="F290" s="14" t="s">
        <v>85</v>
      </c>
      <c r="G290" s="15"/>
      <c r="H290" s="35"/>
      <c r="I290" s="1"/>
      <c r="J290" s="1"/>
      <c r="K290" s="1"/>
      <c r="L290" s="1"/>
      <c r="M290" s="1"/>
      <c r="N290" s="1"/>
      <c r="O290" s="1"/>
      <c r="P290" s="2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x14ac:dyDescent="0.25">
      <c r="A291" s="1"/>
      <c r="B291" s="18"/>
      <c r="C291" s="1"/>
      <c r="D291" s="19"/>
      <c r="F291" s="18"/>
      <c r="G291" s="1"/>
      <c r="H291" s="19"/>
      <c r="I291" s="1"/>
      <c r="J291" s="1"/>
      <c r="K291" s="1"/>
      <c r="L291" s="1"/>
      <c r="M291" s="1"/>
      <c r="N291" s="1"/>
      <c r="O291" s="1"/>
      <c r="P291" s="2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x14ac:dyDescent="0.25">
      <c r="A292" s="1"/>
      <c r="B292" s="48" t="s">
        <v>76</v>
      </c>
      <c r="C292" s="1"/>
      <c r="D292" s="19"/>
      <c r="F292" s="48" t="s">
        <v>76</v>
      </c>
      <c r="G292" s="1"/>
      <c r="H292" s="19"/>
      <c r="I292" s="1"/>
      <c r="J292" s="1"/>
      <c r="K292" s="1"/>
      <c r="L292" s="1"/>
      <c r="M292" s="1"/>
      <c r="N292" s="1"/>
      <c r="O292" s="1"/>
      <c r="P292" s="2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x14ac:dyDescent="0.25">
      <c r="A293" s="1"/>
      <c r="B293" s="48" t="s">
        <v>77</v>
      </c>
      <c r="C293" s="11"/>
      <c r="D293" s="47"/>
      <c r="F293" s="48" t="s">
        <v>86</v>
      </c>
      <c r="G293" s="11"/>
      <c r="H293" s="47"/>
      <c r="I293" s="1"/>
      <c r="J293" s="1"/>
      <c r="K293" s="1"/>
      <c r="L293" s="1"/>
      <c r="M293" s="1"/>
      <c r="N293" s="1"/>
      <c r="O293" s="1"/>
      <c r="P293" s="2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x14ac:dyDescent="0.25">
      <c r="A294" s="1"/>
      <c r="B294" s="48" t="s">
        <v>5</v>
      </c>
      <c r="C294" s="1"/>
      <c r="D294" s="19"/>
      <c r="F294" s="48" t="s">
        <v>5</v>
      </c>
      <c r="G294" s="1"/>
      <c r="H294" s="19"/>
      <c r="I294" s="1"/>
      <c r="J294" s="1"/>
      <c r="K294" s="1"/>
      <c r="L294" s="1"/>
      <c r="M294" s="1"/>
      <c r="N294" s="1"/>
      <c r="O294" s="1"/>
      <c r="P294" s="2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x14ac:dyDescent="0.25">
      <c r="A295" s="1"/>
      <c r="B295" s="18"/>
      <c r="C295" s="1"/>
      <c r="D295" s="19"/>
      <c r="F295" s="18"/>
      <c r="G295" s="1"/>
      <c r="H295" s="19"/>
      <c r="I295" s="1"/>
      <c r="J295" s="1"/>
      <c r="K295" s="1"/>
      <c r="L295" s="1"/>
      <c r="M295" s="1"/>
      <c r="N295" s="1"/>
      <c r="O295" s="1"/>
      <c r="P295" s="2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x14ac:dyDescent="0.25">
      <c r="A296" s="1"/>
      <c r="B296" s="48" t="s">
        <v>74</v>
      </c>
      <c r="C296" s="11" t="s">
        <v>78</v>
      </c>
      <c r="D296" s="47"/>
      <c r="F296" s="48" t="s">
        <v>74</v>
      </c>
      <c r="G296" s="11" t="s">
        <v>42</v>
      </c>
      <c r="H296" s="19"/>
      <c r="I296" s="1"/>
      <c r="J296" s="1"/>
      <c r="K296" s="1"/>
      <c r="L296" s="1"/>
      <c r="M296" s="1"/>
      <c r="N296" s="1"/>
      <c r="O296" s="1"/>
      <c r="P296" s="2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x14ac:dyDescent="0.25">
      <c r="A297" s="1"/>
      <c r="B297" s="18">
        <v>30.248801484202261</v>
      </c>
      <c r="C297" s="1">
        <v>8.2391929983612275</v>
      </c>
      <c r="D297" s="19"/>
      <c r="F297" s="18">
        <v>30.248801484202261</v>
      </c>
      <c r="G297" s="1">
        <v>5.9146392673484316</v>
      </c>
      <c r="H297" s="19"/>
      <c r="I297" s="1"/>
      <c r="J297" s="1"/>
      <c r="K297" s="1"/>
      <c r="L297" s="1"/>
      <c r="M297" s="1"/>
      <c r="N297" s="1"/>
      <c r="O297" s="1"/>
      <c r="P297" s="2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x14ac:dyDescent="0.25">
      <c r="A298" s="1"/>
      <c r="B298" s="18">
        <v>14.901578331996715</v>
      </c>
      <c r="C298" s="1">
        <v>1.0654503972319416</v>
      </c>
      <c r="D298" s="19"/>
      <c r="F298" s="18">
        <v>14.901578331996715</v>
      </c>
      <c r="G298" s="1">
        <v>2.4850938681739385</v>
      </c>
      <c r="H298" s="19"/>
      <c r="I298" s="1"/>
      <c r="J298" s="1"/>
      <c r="K298" s="1"/>
      <c r="L298" s="1"/>
      <c r="M298" s="1"/>
      <c r="N298" s="1"/>
      <c r="O298" s="1"/>
      <c r="P298" s="2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x14ac:dyDescent="0.25">
      <c r="A299" s="1"/>
      <c r="B299" s="18">
        <v>10.984433171132375</v>
      </c>
      <c r="C299" s="1">
        <v>0.1024474844570234</v>
      </c>
      <c r="D299" s="19"/>
      <c r="F299" s="18">
        <v>10.984433171132375</v>
      </c>
      <c r="G299" s="1">
        <v>2.966161771216671</v>
      </c>
      <c r="H299" s="19"/>
      <c r="I299" s="1"/>
      <c r="J299" s="1"/>
      <c r="K299" s="1"/>
      <c r="L299" s="1"/>
      <c r="M299" s="1"/>
      <c r="N299" s="1"/>
      <c r="O299" s="1"/>
      <c r="P299" s="2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x14ac:dyDescent="0.25">
      <c r="A300" s="1"/>
      <c r="B300" s="18">
        <v>4.7711130360234471</v>
      </c>
      <c r="C300" s="1">
        <v>0.10430721095347789</v>
      </c>
      <c r="D300" s="19"/>
      <c r="F300" s="18">
        <v>4.7711130360234471</v>
      </c>
      <c r="G300" s="1">
        <v>2.3771367298526411</v>
      </c>
      <c r="H300" s="19"/>
      <c r="I300" s="1"/>
      <c r="J300" s="1"/>
      <c r="K300" s="1"/>
      <c r="L300" s="1"/>
      <c r="M300" s="1"/>
      <c r="N300" s="1"/>
      <c r="O300" s="1"/>
      <c r="P300" s="2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x14ac:dyDescent="0.25">
      <c r="A301" s="1"/>
      <c r="B301" s="18">
        <v>1.579399506191735</v>
      </c>
      <c r="C301" s="1">
        <v>0.23029209159576047</v>
      </c>
      <c r="D301" s="19"/>
      <c r="F301" s="18">
        <v>1.579399506191735</v>
      </c>
      <c r="G301" s="1">
        <v>0.11197917850664016</v>
      </c>
      <c r="H301" s="19"/>
      <c r="I301" s="1"/>
      <c r="J301" s="1"/>
      <c r="K301" s="1"/>
      <c r="L301" s="1"/>
      <c r="M301" s="1"/>
      <c r="N301" s="1"/>
      <c r="O301" s="1"/>
      <c r="P301" s="2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x14ac:dyDescent="0.25">
      <c r="A302" s="1"/>
      <c r="B302" s="18">
        <v>0.52687440643476324</v>
      </c>
      <c r="C302" s="1">
        <v>0.84523715327412252</v>
      </c>
      <c r="D302" s="19"/>
      <c r="F302" s="18">
        <v>0.52687440643476324</v>
      </c>
      <c r="G302" s="1">
        <v>0.10792893017597859</v>
      </c>
      <c r="H302" s="19"/>
      <c r="I302" s="1"/>
      <c r="J302" s="1"/>
      <c r="K302" s="1"/>
      <c r="L302" s="1"/>
      <c r="M302" s="1"/>
      <c r="N302" s="1"/>
      <c r="O302" s="1"/>
      <c r="P302" s="2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x14ac:dyDescent="0.25">
      <c r="A303" s="1"/>
      <c r="B303" s="18">
        <v>0.53498573422866946</v>
      </c>
      <c r="C303" s="1">
        <v>0.84453065724231258</v>
      </c>
      <c r="D303" s="19"/>
      <c r="F303" s="18">
        <v>0.53498573422866946</v>
      </c>
      <c r="G303" s="1">
        <v>0.18838880587135312</v>
      </c>
      <c r="H303" s="19"/>
      <c r="I303" s="1"/>
      <c r="J303" s="1"/>
      <c r="K303" s="1"/>
      <c r="L303" s="1"/>
      <c r="M303" s="1"/>
      <c r="N303" s="1"/>
      <c r="O303" s="1"/>
      <c r="P303" s="2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x14ac:dyDescent="0.25">
      <c r="A304" s="1"/>
      <c r="B304" s="18">
        <v>0.64304983535891791</v>
      </c>
      <c r="C304" s="1">
        <v>1.0651093510532242E-2</v>
      </c>
      <c r="D304" s="19"/>
      <c r="F304" s="18">
        <v>0.64304983535891791</v>
      </c>
      <c r="G304" s="1">
        <v>0.4952709365981664</v>
      </c>
      <c r="H304" s="19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x14ac:dyDescent="0.25">
      <c r="A305" s="1"/>
      <c r="B305" s="18">
        <v>0.92279346267694484</v>
      </c>
      <c r="C305" s="1">
        <v>1.4771566235814009E-2</v>
      </c>
      <c r="D305" s="19"/>
      <c r="F305" s="18">
        <v>0.92279346267694484</v>
      </c>
      <c r="G305" s="1">
        <v>0.49564833781428891</v>
      </c>
      <c r="H305" s="19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x14ac:dyDescent="0.25">
      <c r="A306" s="1"/>
      <c r="B306" s="18">
        <v>1.0574290198601902E-2</v>
      </c>
      <c r="C306" s="1">
        <v>1.7748749384302952E-2</v>
      </c>
      <c r="D306" s="19"/>
      <c r="F306" s="18">
        <v>1.0574290198601902E-2</v>
      </c>
      <c r="G306" s="1">
        <v>0.8208557113189231</v>
      </c>
      <c r="H306" s="19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x14ac:dyDescent="0.25">
      <c r="A307" s="1"/>
      <c r="B307" s="18">
        <v>5.4079921865340989E-2</v>
      </c>
      <c r="C307" s="1">
        <v>3.1570176509820476E-2</v>
      </c>
      <c r="D307" s="19"/>
      <c r="F307" s="18">
        <v>5.4079921865340989E-2</v>
      </c>
      <c r="G307" s="1">
        <v>0.49888782823063166</v>
      </c>
      <c r="H307" s="19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x14ac:dyDescent="0.25">
      <c r="A308" s="1"/>
      <c r="B308" s="18">
        <v>1.8389298008267365E-3</v>
      </c>
      <c r="C308" s="1">
        <v>8.4717413670902728E-2</v>
      </c>
      <c r="D308" s="19"/>
      <c r="F308" s="18">
        <v>1.8389298008267365E-3</v>
      </c>
      <c r="G308" s="1">
        <v>2.6966349107773849E-2</v>
      </c>
      <c r="H308" s="19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x14ac:dyDescent="0.25">
      <c r="A309" s="1"/>
      <c r="B309" s="18">
        <v>2.9353835503710892E-3</v>
      </c>
      <c r="C309" s="1">
        <v>1.6673922660857576E-3</v>
      </c>
      <c r="D309" s="19"/>
      <c r="F309" s="18">
        <v>2.9353835503710892E-3</v>
      </c>
      <c r="G309" s="1">
        <v>6.9704660014885442E-2</v>
      </c>
      <c r="H309" s="19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x14ac:dyDescent="0.25">
      <c r="A310" s="1"/>
      <c r="B310" s="18">
        <v>4.6308322527128781E-3</v>
      </c>
      <c r="C310" s="1">
        <v>2.8930764564033097E-3</v>
      </c>
      <c r="D310" s="19"/>
      <c r="F310" s="18">
        <v>4.6308322527128781E-3</v>
      </c>
      <c r="G310" s="1">
        <v>7.2523879415022821E-2</v>
      </c>
      <c r="H310" s="19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thickBot="1" x14ac:dyDescent="0.3">
      <c r="A311" s="1"/>
      <c r="B311" s="21">
        <v>4.0755344620809251E-4</v>
      </c>
      <c r="C311" s="22">
        <v>2.0685216306632617E-4</v>
      </c>
      <c r="D311" s="27"/>
      <c r="F311" s="21">
        <v>4.0755344620809251E-4</v>
      </c>
      <c r="G311" s="22">
        <v>7.0084373327306396E-2</v>
      </c>
      <c r="H311" s="27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x14ac:dyDescent="0.25">
      <c r="A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x14ac:dyDescent="0.25">
      <c r="A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x14ac:dyDescent="0.25">
      <c r="A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x14ac:dyDescent="0.25">
      <c r="A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x14ac:dyDescent="0.25">
      <c r="A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x14ac:dyDescent="0.25">
      <c r="A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x14ac:dyDescent="0.25">
      <c r="A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x14ac:dyDescent="0.25">
      <c r="A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x14ac:dyDescent="0.25">
      <c r="A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x14ac:dyDescent="0.25">
      <c r="A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x14ac:dyDescent="0.25">
      <c r="A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x14ac:dyDescent="0.25">
      <c r="A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x14ac:dyDescent="0.25">
      <c r="A368" s="1"/>
      <c r="B368" s="2"/>
      <c r="C368" s="2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x14ac:dyDescent="0.25">
      <c r="A369" s="1"/>
      <c r="B369" s="2"/>
      <c r="C369" s="2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x14ac:dyDescent="0.25">
      <c r="A370" s="1"/>
      <c r="B370" s="2"/>
      <c r="C370" s="2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x14ac:dyDescent="0.25">
      <c r="A371" s="1"/>
      <c r="B371" s="2"/>
      <c r="C371" s="2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x14ac:dyDescent="0.25">
      <c r="A372" s="1"/>
      <c r="B372" s="2"/>
      <c r="C372" s="2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x14ac:dyDescent="0.25">
      <c r="A373" s="1"/>
      <c r="B373" s="2"/>
      <c r="C373" s="2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x14ac:dyDescent="0.25">
      <c r="A374" s="1"/>
      <c r="B374" s="2"/>
      <c r="C374" s="2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x14ac:dyDescent="0.25">
      <c r="A375" s="1"/>
      <c r="B375" s="2"/>
      <c r="C375" s="2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x14ac:dyDescent="0.25">
      <c r="A376" s="1"/>
      <c r="B376" s="2"/>
      <c r="C376" s="2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x14ac:dyDescent="0.25">
      <c r="A377" s="1"/>
      <c r="B377" s="2"/>
      <c r="C377" s="2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x14ac:dyDescent="0.25">
      <c r="A378" s="1"/>
      <c r="B378" s="2"/>
      <c r="C378" s="2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x14ac:dyDescent="0.25">
      <c r="A379" s="1"/>
      <c r="B379" s="2"/>
      <c r="C379" s="2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x14ac:dyDescent="0.25">
      <c r="A380" s="1"/>
      <c r="B380" s="2"/>
      <c r="C380" s="2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x14ac:dyDescent="0.25">
      <c r="A381" s="1"/>
      <c r="B381" s="2"/>
      <c r="C381" s="2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x14ac:dyDescent="0.25">
      <c r="A382" s="1"/>
      <c r="B382" s="2"/>
      <c r="C382" s="2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x14ac:dyDescent="0.25">
      <c r="A386" s="1"/>
      <c r="B386" s="1"/>
      <c r="C386" s="2"/>
      <c r="D386" s="2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x14ac:dyDescent="0.25">
      <c r="A387" s="1"/>
      <c r="B387" s="1"/>
      <c r="C387" s="2"/>
      <c r="D387" s="2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x14ac:dyDescent="0.25">
      <c r="A388" s="1"/>
      <c r="B388" s="1"/>
      <c r="C388" s="2"/>
      <c r="D388" s="2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x14ac:dyDescent="0.25">
      <c r="A389" s="1"/>
      <c r="B389" s="1"/>
      <c r="C389" s="2"/>
      <c r="D389" s="2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x14ac:dyDescent="0.25">
      <c r="A390" s="1"/>
      <c r="B390" s="1"/>
      <c r="C390" s="1"/>
      <c r="D390" s="2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x14ac:dyDescent="0.25">
      <c r="A391" s="1"/>
      <c r="B391" s="1"/>
      <c r="C391" s="1"/>
      <c r="D391" s="2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x14ac:dyDescent="0.25">
      <c r="A392" s="1"/>
      <c r="B392" s="1"/>
      <c r="C392" s="1"/>
      <c r="D392" s="2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x14ac:dyDescent="0.25">
      <c r="A393" s="1"/>
      <c r="B393" s="1"/>
      <c r="C393" s="1"/>
      <c r="D393" s="2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x14ac:dyDescent="0.25">
      <c r="A394" s="1"/>
      <c r="B394" s="1"/>
      <c r="C394" s="1"/>
      <c r="D394" s="2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x14ac:dyDescent="0.25">
      <c r="A395" s="1"/>
      <c r="B395" s="1"/>
      <c r="C395" s="1"/>
      <c r="D395" s="2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x14ac:dyDescent="0.25">
      <c r="A396" s="1"/>
      <c r="B396" s="1"/>
      <c r="C396" s="1"/>
      <c r="D396" s="2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x14ac:dyDescent="0.25">
      <c r="A397" s="1"/>
      <c r="B397" s="1"/>
      <c r="C397" s="1"/>
      <c r="D397" s="2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x14ac:dyDescent="0.25">
      <c r="A398" s="1"/>
      <c r="B398" s="1"/>
      <c r="C398" s="1"/>
      <c r="D398" s="2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x14ac:dyDescent="0.25">
      <c r="A399" s="1"/>
      <c r="B399" s="1"/>
      <c r="C399" s="1"/>
      <c r="D399" s="2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x14ac:dyDescent="0.25">
      <c r="A400" s="1"/>
      <c r="B400" s="1"/>
      <c r="C400" s="1"/>
      <c r="D400" s="2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x14ac:dyDescent="0.25">
      <c r="K423" s="12"/>
      <c r="L423" s="12"/>
      <c r="M423" s="12"/>
      <c r="N423" s="12"/>
      <c r="O423" s="12"/>
      <c r="P423" s="12"/>
      <c r="Q423" s="12"/>
      <c r="R423" s="12"/>
      <c r="S423" s="12"/>
      <c r="T423" s="12"/>
      <c r="U423" s="12"/>
      <c r="V423" s="12"/>
      <c r="W423" s="1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Jonathan Threlfall</cp:lastModifiedBy>
  <dcterms:created xsi:type="dcterms:W3CDTF">2018-10-06T09:05:12Z</dcterms:created>
  <dcterms:modified xsi:type="dcterms:W3CDTF">2018-10-08T14:31:59Z</dcterms:modified>
</cp:coreProperties>
</file>